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192.9.200.103\commercial\GAMME\BALI 2025\A2025\CS\"/>
    </mc:Choice>
  </mc:AlternateContent>
  <xr:revisionPtr revIDLastSave="0" documentId="13_ncr:1_{F0F4732B-2755-455B-85E0-65B14983AF6C}" xr6:coauthVersionLast="47" xr6:coauthVersionMax="47" xr10:uidLastSave="{00000000-0000-0000-0000-000000000000}"/>
  <bookViews>
    <workbookView xWindow="28680" yWindow="-120" windowWidth="29040" windowHeight="15720" xr2:uid="{885AA148-A8B6-4B61-B68F-1CDA1E0BE2D8}"/>
  </bookViews>
  <sheets>
    <sheet name="CS" sheetId="1" r:id="rId1"/>
  </sheets>
  <definedNames>
    <definedName name="_xlnm._FilterDatabase" localSheetId="0" hidden="1">CS!$A$45:$A$145</definedName>
    <definedName name="_xlnm.Criteria" localSheetId="0">CS!#REF!</definedName>
    <definedName name="_xlnm.Print_Titles" localSheetId="0">CS!$1:$11</definedName>
    <definedName name="_xlnm.Print_Area" localSheetId="0">CS!$A$1:$E$167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3" i="1" l="1"/>
  <c r="E54" i="1"/>
  <c r="E56" i="1"/>
  <c r="E125" i="1"/>
  <c r="E110" i="1"/>
  <c r="E64" i="1"/>
  <c r="E63" i="1"/>
  <c r="E62" i="1"/>
  <c r="E61" i="1"/>
  <c r="E60" i="1"/>
  <c r="E59" i="1"/>
  <c r="E58" i="1"/>
  <c r="E57" i="1"/>
  <c r="E55" i="1"/>
  <c r="E53" i="1"/>
  <c r="E52" i="1"/>
  <c r="E77" i="1"/>
  <c r="E76" i="1"/>
  <c r="E75" i="1"/>
  <c r="E74" i="1"/>
  <c r="E73" i="1"/>
  <c r="E71" i="1"/>
  <c r="E70" i="1"/>
  <c r="E69" i="1"/>
  <c r="E68" i="1"/>
  <c r="E67" i="1"/>
  <c r="E95" i="1"/>
  <c r="E94" i="1"/>
  <c r="E93" i="1"/>
  <c r="E92" i="1"/>
  <c r="E91" i="1"/>
  <c r="E90" i="1"/>
  <c r="E89" i="1"/>
  <c r="E88" i="1"/>
  <c r="E87" i="1"/>
  <c r="E86" i="1"/>
  <c r="E85" i="1"/>
  <c r="E84" i="1"/>
  <c r="E83" i="1"/>
  <c r="E82" i="1"/>
  <c r="E81" i="1"/>
  <c r="E80" i="1"/>
  <c r="E105" i="1"/>
  <c r="E104" i="1"/>
  <c r="E103" i="1"/>
  <c r="E102" i="1"/>
  <c r="E101" i="1"/>
  <c r="E100" i="1"/>
  <c r="E99" i="1"/>
  <c r="E98" i="1"/>
  <c r="E111" i="1"/>
  <c r="E109" i="1"/>
  <c r="E132" i="1"/>
  <c r="E131" i="1"/>
  <c r="E130" i="1"/>
  <c r="E129" i="1"/>
  <c r="E128" i="1"/>
  <c r="E127" i="1"/>
  <c r="E126" i="1"/>
  <c r="E123" i="1"/>
  <c r="E122" i="1"/>
  <c r="E121" i="1"/>
  <c r="E120" i="1"/>
  <c r="E119" i="1"/>
  <c r="E118" i="1"/>
  <c r="E117" i="1"/>
  <c r="E116" i="1"/>
  <c r="E115" i="1"/>
  <c r="E114" i="1"/>
  <c r="E143" i="1"/>
  <c r="E142" i="1"/>
  <c r="E141" i="1"/>
  <c r="E140" i="1"/>
  <c r="E139" i="1"/>
  <c r="E138" i="1"/>
  <c r="E137" i="1"/>
  <c r="E136" i="1"/>
  <c r="E135" i="1"/>
  <c r="E161" i="1"/>
  <c r="E160" i="1"/>
  <c r="E159" i="1"/>
  <c r="E158" i="1"/>
  <c r="E157" i="1"/>
  <c r="E156" i="1"/>
  <c r="E155" i="1"/>
  <c r="E154" i="1"/>
  <c r="E153" i="1"/>
  <c r="E162" i="1"/>
  <c r="E49" i="1" l="1"/>
  <c r="E44" i="1"/>
  <c r="E13" i="1" l="1"/>
  <c r="E147" i="1" s="1"/>
  <c r="E12" i="1"/>
  <c r="E148" i="1" l="1"/>
  <c r="E149" i="1" s="1"/>
  <c r="E46" i="1"/>
  <c r="E14" i="1"/>
  <c r="E150" i="1" l="1"/>
  <c r="E151" i="1" s="1"/>
  <c r="E165" i="1" s="1"/>
</calcChain>
</file>

<file path=xl/sharedStrings.xml><?xml version="1.0" encoding="utf-8"?>
<sst xmlns="http://schemas.openxmlformats.org/spreadsheetml/2006/main" count="347" uniqueCount="305">
  <si>
    <t>DATE :</t>
  </si>
  <si>
    <t>Proprietaire :</t>
  </si>
  <si>
    <t>Nom du bateau :</t>
  </si>
  <si>
    <t>Port d'attache :</t>
  </si>
  <si>
    <t>Home port :</t>
  </si>
  <si>
    <t>Serial Number :</t>
  </si>
  <si>
    <t>Langage technique :</t>
  </si>
  <si>
    <t xml:space="preserve">Tarif H.T. </t>
  </si>
  <si>
    <t>Montant H.T.</t>
  </si>
  <si>
    <t>Specifications  Pack</t>
  </si>
  <si>
    <t>x</t>
  </si>
  <si>
    <t>Contrôleur de batteries</t>
  </si>
  <si>
    <t>Battery controller</t>
  </si>
  <si>
    <t>Douche de cockpit avec eau froide et chaude</t>
  </si>
  <si>
    <t>Hot and cold cockpit shower</t>
  </si>
  <si>
    <t xml:space="preserve">Echelle de bain confort avec mains courantes et larges marches en teck </t>
  </si>
  <si>
    <t>Four à gaz</t>
  </si>
  <si>
    <t>Gaz oven</t>
  </si>
  <si>
    <t xml:space="preserve">Capots de cales moteurs et de coffres de cockpit avant équipés de vérins à gaz  </t>
  </si>
  <si>
    <t>2 layers of antifouling with Epoxy base coat</t>
  </si>
  <si>
    <t>Total du pack excellence</t>
  </si>
  <si>
    <t>OPTIONS</t>
  </si>
  <si>
    <t>Pack ELEGANCE</t>
  </si>
  <si>
    <t>Total du pack ELEGANCE</t>
  </si>
  <si>
    <t>#</t>
  </si>
  <si>
    <t>Gréement- Voiles</t>
  </si>
  <si>
    <t>Rigging - Sails</t>
  </si>
  <si>
    <t>Mât livré en 2 parties</t>
  </si>
  <si>
    <t>Mast in 2 parts</t>
  </si>
  <si>
    <t>Mécanique - Matériel de sécurité</t>
  </si>
  <si>
    <t>Confort</t>
  </si>
  <si>
    <t>Comfort</t>
  </si>
  <si>
    <t xml:space="preserve">Pompe eau de mer en cuisine et sur le pont  </t>
  </si>
  <si>
    <t>Aménagement intérieur</t>
  </si>
  <si>
    <t>Interior setup</t>
  </si>
  <si>
    <t xml:space="preserve">Coloris sellerie </t>
  </si>
  <si>
    <t>Upholstery color</t>
  </si>
  <si>
    <t>Aménagement extérieur</t>
  </si>
  <si>
    <t>Exterior setup</t>
  </si>
  <si>
    <t>Liston de protection de jupes et de plateforme AR</t>
  </si>
  <si>
    <t>Taquets de garde arrière escamotables</t>
  </si>
  <si>
    <t>Stern spring cleats</t>
  </si>
  <si>
    <t>Polywood outbord engine bracket on aft beam</t>
  </si>
  <si>
    <t>Electronique - Hifi</t>
  </si>
  <si>
    <t>Electronics - Hifi</t>
  </si>
  <si>
    <t>Southern hemisphere compass</t>
  </si>
  <si>
    <t>VHF backup antenna on masthead</t>
  </si>
  <si>
    <t xml:space="preserve">Radar Raymarine avec support de mât </t>
  </si>
  <si>
    <t>Radar Raymarine with bracket</t>
  </si>
  <si>
    <t>Télécommande Raymarine pour pilote automatique</t>
  </si>
  <si>
    <t>Préparation - livraison</t>
  </si>
  <si>
    <t>Commissioning - Handing over</t>
  </si>
  <si>
    <t>Prix total du bateau packs et options comprises</t>
  </si>
  <si>
    <t>Total Price of the Boat with packs &amp; options</t>
  </si>
  <si>
    <t>Dealer discount</t>
  </si>
  <si>
    <t>Extra discount</t>
  </si>
  <si>
    <t>After sales contribution</t>
  </si>
  <si>
    <t>Total discount</t>
  </si>
  <si>
    <t>Frais d'apostille notariée</t>
  </si>
  <si>
    <t>Net à payer HT</t>
  </si>
  <si>
    <t>Net price Ex VAT</t>
  </si>
  <si>
    <t>Net à payer TTC</t>
  </si>
  <si>
    <t>Pack Excellence</t>
  </si>
  <si>
    <t>Electric windlass 1000W</t>
  </si>
  <si>
    <t>Ris automatique sur 1er et 2ème ris</t>
  </si>
  <si>
    <t xml:space="preserve">Automatic first and second reef </t>
  </si>
  <si>
    <t>Guindeau électrique vertical 1000W</t>
  </si>
  <si>
    <t>Baies latérales coulissantes</t>
  </si>
  <si>
    <t xml:space="preserve">Paire d'hélices tripales repliables                                      </t>
  </si>
  <si>
    <t>Pouf de carré avec rangement (par unité)</t>
  </si>
  <si>
    <t>Eclairage de courtoisie cockpit avant et jupes</t>
  </si>
  <si>
    <t>Front cockpit and transoms courtesy lighting</t>
  </si>
  <si>
    <t>Support moteur HB en polywood fixé sur poutre arrière</t>
  </si>
  <si>
    <t>Plancha avec installation gaz</t>
  </si>
  <si>
    <t>Antenne Wifi</t>
  </si>
  <si>
    <t>Convoyage du Cap Bon (Tunisie) au Port Pin Rolland (Toulon - France)  (prix net)</t>
  </si>
  <si>
    <t>Skipper delivery from Cap Bon (Tunisia) to Port Pin Rolland Marina (Toulon - France) (net price)</t>
  </si>
  <si>
    <t>BALI CATSPACE</t>
  </si>
  <si>
    <t xml:space="preserve">1 winch électrique pour drisse de GV, drosse d'enrouleur et manœuvre de bossoir </t>
  </si>
  <si>
    <t>Electrical winch for mainsail halyard, furler line and davit handling</t>
  </si>
  <si>
    <t>Système de relevage de la baie arrière assisté par vérins pneumatiques</t>
  </si>
  <si>
    <t>Sliding lateral windows</t>
  </si>
  <si>
    <t>Etagère dans cabine avant transformable en 3ème couchette</t>
  </si>
  <si>
    <t>Raymarine Electronic including : autopilot P70S, GPS plotter AXIOM 7", MULTI I70S and VHF RAY 63</t>
  </si>
  <si>
    <t>2 couches d'antifouling avec primaire Epoxy</t>
  </si>
  <si>
    <t>Winch supplémentaire à bâbord  pour écoute de gennaker, code 0 ou spi</t>
  </si>
  <si>
    <t>Extra winch on portside for gennaker sheet, Code 0 or spinnaker</t>
  </si>
  <si>
    <t>Chauffage diesel à circulation d'eau chaude flotteurs et carré (incompatible option clim)</t>
  </si>
  <si>
    <t>Sea water pump at galley and anchor</t>
  </si>
  <si>
    <t>Coffre fort à code sous couchette arrière bâbord</t>
  </si>
  <si>
    <t>Kit of two tables for forward cockpit</t>
  </si>
  <si>
    <t xml:space="preserve">Coussins de bain de soleil plage avant </t>
  </si>
  <si>
    <t xml:space="preserve">Sunbathing cushions for foredeck </t>
  </si>
  <si>
    <t xml:space="preserve">Covering  </t>
  </si>
  <si>
    <t>Foldable PVC Gangway 2,20m with bag &amp; female deck fitting</t>
  </si>
  <si>
    <t>Wifi antenna</t>
  </si>
  <si>
    <t>Inscription nom et port d'attache sur jupes arrières (à préciser 2 mois au plus tard avant la sortie d'usine)</t>
  </si>
  <si>
    <t>Frais de transit matériel client jusqu'à l'usine de Tunisie</t>
  </si>
  <si>
    <t xml:space="preserve">Frais de formalités d'exportation </t>
  </si>
  <si>
    <t>Apostille documentation fees</t>
  </si>
  <si>
    <r>
      <t xml:space="preserve">Supplément pour matériel de sécurité pour </t>
    </r>
    <r>
      <rPr>
        <b/>
        <sz val="22"/>
        <rFont val="Arial"/>
        <family val="2"/>
      </rPr>
      <t>10</t>
    </r>
    <r>
      <rPr>
        <sz val="22"/>
        <rFont val="Arial"/>
        <family val="2"/>
      </rPr>
      <t xml:space="preserve"> au lieu de 8  pers. (1 radeau de survie sans balise)</t>
    </r>
  </si>
  <si>
    <r>
      <t>Supplément pour</t>
    </r>
    <r>
      <rPr>
        <b/>
        <sz val="22"/>
        <rFont val="Arial"/>
        <family val="2"/>
      </rPr>
      <t xml:space="preserve"> antifouling zone tropicale</t>
    </r>
    <r>
      <rPr>
        <sz val="22"/>
        <rFont val="Arial"/>
        <family val="2"/>
      </rPr>
      <t xml:space="preserve"> (2 couches) avec primaire Epoxy au lieu du standard </t>
    </r>
  </si>
  <si>
    <r>
      <t>Extra for 2 layers of</t>
    </r>
    <r>
      <rPr>
        <b/>
        <sz val="22"/>
        <rFont val="Arial"/>
        <family val="2"/>
      </rPr>
      <t xml:space="preserve"> tropical antifouling </t>
    </r>
    <r>
      <rPr>
        <sz val="22"/>
        <rFont val="Arial"/>
        <family val="2"/>
      </rPr>
      <t xml:space="preserve">with Epoxy base coat instead of standard </t>
    </r>
  </si>
  <si>
    <r>
      <t xml:space="preserve">Dessalinisateur basse consommation </t>
    </r>
    <r>
      <rPr>
        <b/>
        <sz val="22"/>
        <color rgb="FF000000"/>
        <rFont val="Arial"/>
        <family val="2"/>
      </rPr>
      <t>12V 65 L/H</t>
    </r>
    <r>
      <rPr>
        <sz val="22"/>
        <color indexed="8"/>
        <rFont val="Arial"/>
        <family val="2"/>
      </rPr>
      <t xml:space="preserve"> (panneaux solaires recommandés)</t>
    </r>
  </si>
  <si>
    <r>
      <t xml:space="preserve">Dessalinisateur basse consommation </t>
    </r>
    <r>
      <rPr>
        <b/>
        <sz val="22"/>
        <rFont val="Arial"/>
        <family val="2"/>
      </rPr>
      <t xml:space="preserve">12V 105 L/H </t>
    </r>
    <r>
      <rPr>
        <sz val="22"/>
        <rFont val="Arial"/>
        <family val="2"/>
      </rPr>
      <t>(panneaux solaires et/ou alternateurs recommandés)</t>
    </r>
  </si>
  <si>
    <r>
      <t xml:space="preserve">Low consumption </t>
    </r>
    <r>
      <rPr>
        <b/>
        <sz val="22"/>
        <color rgb="FF000000"/>
        <rFont val="Arial"/>
        <family val="2"/>
      </rPr>
      <t>12V 65L/H</t>
    </r>
    <r>
      <rPr>
        <sz val="22"/>
        <color indexed="8"/>
        <rFont val="Arial"/>
        <family val="2"/>
      </rPr>
      <t xml:space="preserve"> watermaker (solar panels recommended)</t>
    </r>
  </si>
  <si>
    <r>
      <t xml:space="preserve">Low consumption </t>
    </r>
    <r>
      <rPr>
        <b/>
        <sz val="22"/>
        <rFont val="Arial"/>
        <family val="2"/>
      </rPr>
      <t>12V 105L/H</t>
    </r>
    <r>
      <rPr>
        <sz val="22"/>
        <rFont val="Arial"/>
        <family val="2"/>
      </rPr>
      <t xml:space="preserve"> watermaker (solar panels and/or alternators recommended)</t>
    </r>
  </si>
  <si>
    <t>Date de livraison :</t>
  </si>
  <si>
    <t>Date of delivery :</t>
  </si>
  <si>
    <t>(Lazy bag "Dream Yacht Charter")</t>
  </si>
  <si>
    <t>on demand</t>
  </si>
  <si>
    <t>Relevage électrique de la porte basculante</t>
  </si>
  <si>
    <t>Electric tilting door lift</t>
  </si>
  <si>
    <t>Frais pour ATR</t>
  </si>
  <si>
    <t>ATR fees</t>
  </si>
  <si>
    <t>Frais pour T2L</t>
  </si>
  <si>
    <t>T2L fees</t>
  </si>
  <si>
    <t>Custom cargo export formalities fees</t>
  </si>
  <si>
    <t>Custom export formalities fees</t>
  </si>
  <si>
    <t>Frais de formalités d'exportation cargo</t>
  </si>
  <si>
    <t>TV Led dans le carré (canaux français) avec antenne TV hertzienne</t>
  </si>
  <si>
    <t xml:space="preserve">Eclairage sous-marin à LED bleu sous chaque jupe (4 spots) </t>
  </si>
  <si>
    <t xml:space="preserve">Réservoir d'eau supplémentaire de 300L (capacité totale 760 L) </t>
  </si>
  <si>
    <t>Electronique Raymarine incluant : pilote auto P70S, VHF RAY 63 à la Table à cartes, GPS traceur AXIOM 7"</t>
  </si>
  <si>
    <t>Hifi Radio Fusion 4 HP bluetooth (carré,cockpit avant)</t>
  </si>
  <si>
    <t xml:space="preserve">Kit de 2 tables amovibles de cockpit avant </t>
  </si>
  <si>
    <t>2 batteries de service supplémentaires au gel 12V - 130 amp</t>
  </si>
  <si>
    <t>2 extra service batteries of 12V - 130 amp</t>
  </si>
  <si>
    <r>
      <rPr>
        <b/>
        <sz val="22"/>
        <color rgb="FF000000"/>
        <rFont val="Arial"/>
        <family val="2"/>
      </rPr>
      <t>Version</t>
    </r>
    <r>
      <rPr>
        <sz val="22"/>
        <color indexed="8"/>
        <rFont val="Arial"/>
        <family val="2"/>
      </rPr>
      <t xml:space="preserve"> </t>
    </r>
    <r>
      <rPr>
        <b/>
        <sz val="22"/>
        <color rgb="FF000000"/>
        <rFont val="Arial"/>
        <family val="2"/>
      </rPr>
      <t xml:space="preserve">4 cabines - 4 toilettes  </t>
    </r>
  </si>
  <si>
    <r>
      <rPr>
        <b/>
        <sz val="22"/>
        <color rgb="FF000000"/>
        <rFont val="Arial"/>
        <family val="2"/>
      </rPr>
      <t>Version</t>
    </r>
    <r>
      <rPr>
        <sz val="22"/>
        <color indexed="8"/>
        <rFont val="Arial"/>
        <family val="2"/>
      </rPr>
      <t xml:space="preserve"> </t>
    </r>
    <r>
      <rPr>
        <b/>
        <sz val="22"/>
        <color rgb="FF000000"/>
        <rFont val="Arial"/>
        <family val="2"/>
      </rPr>
      <t>3 cabines - 3 toilettes</t>
    </r>
  </si>
  <si>
    <r>
      <t xml:space="preserve">Rideaux occultants (couleur écru) dans </t>
    </r>
    <r>
      <rPr>
        <b/>
        <sz val="22"/>
        <color rgb="FF000000"/>
        <rFont val="Arial"/>
        <family val="2"/>
      </rPr>
      <t>version 3 cabines</t>
    </r>
  </si>
  <si>
    <r>
      <t xml:space="preserve">Rideaux occultants (couleur écru) dans </t>
    </r>
    <r>
      <rPr>
        <b/>
        <sz val="22"/>
        <color rgb="FF000000"/>
        <rFont val="Arial"/>
        <family val="2"/>
      </rPr>
      <t>version 4 cabines</t>
    </r>
  </si>
  <si>
    <r>
      <t xml:space="preserve">Moustiquaires sur les hublots dans les cabines </t>
    </r>
    <r>
      <rPr>
        <b/>
        <sz val="22"/>
        <color rgb="FF000000"/>
        <rFont val="Arial"/>
        <family val="2"/>
      </rPr>
      <t>version 3 cabines</t>
    </r>
  </si>
  <si>
    <r>
      <t xml:space="preserve">Moustiquaires sur les hublots dans les cabines </t>
    </r>
    <r>
      <rPr>
        <b/>
        <sz val="22"/>
        <rFont val="Arial"/>
        <family val="2"/>
      </rPr>
      <t>version 4 cabines</t>
    </r>
  </si>
  <si>
    <r>
      <t xml:space="preserve">Blackout curtains </t>
    </r>
    <r>
      <rPr>
        <b/>
        <sz val="22"/>
        <color rgb="FF000000"/>
        <rFont val="Arial"/>
        <family val="2"/>
      </rPr>
      <t>3 cabins version</t>
    </r>
    <r>
      <rPr>
        <sz val="22"/>
        <color indexed="8"/>
        <rFont val="Arial"/>
        <family val="2"/>
      </rPr>
      <t xml:space="preserve"> (ecru color)</t>
    </r>
  </si>
  <si>
    <r>
      <t xml:space="preserve">Blackout curtains </t>
    </r>
    <r>
      <rPr>
        <b/>
        <sz val="22"/>
        <color rgb="FF000000"/>
        <rFont val="Arial"/>
        <family val="2"/>
      </rPr>
      <t xml:space="preserve">4 cabins version </t>
    </r>
    <r>
      <rPr>
        <sz val="22"/>
        <color indexed="8"/>
        <rFont val="Arial"/>
        <family val="2"/>
      </rPr>
      <t>(ecru color)</t>
    </r>
  </si>
  <si>
    <r>
      <t xml:space="preserve">Mosquito screens for portholes in </t>
    </r>
    <r>
      <rPr>
        <b/>
        <sz val="22"/>
        <color rgb="FF000000"/>
        <rFont val="Arial"/>
        <family val="2"/>
      </rPr>
      <t>3 cabins version</t>
    </r>
  </si>
  <si>
    <r>
      <t>Mosquito screens for portholes in</t>
    </r>
    <r>
      <rPr>
        <b/>
        <sz val="22"/>
        <rFont val="Arial"/>
        <family val="2"/>
      </rPr>
      <t xml:space="preserve"> 4 cabins version</t>
    </r>
  </si>
  <si>
    <t>Code 0 de 52m² avec câble anti-rotation et coupe "triradiale"</t>
  </si>
  <si>
    <t xml:space="preserve">Passerelle pliante légère en PVC moussé  2,20m + housse &amp; 1 lyre posée </t>
  </si>
  <si>
    <t>Owner :</t>
  </si>
  <si>
    <t>Name of the boat :</t>
  </si>
  <si>
    <t>Technical language (FR / EN) :</t>
  </si>
  <si>
    <t>Numéro de série :</t>
  </si>
  <si>
    <t>Stickers on transom : name and port of registry of the boat (to be specified 2 months at the latest before delivery)</t>
  </si>
  <si>
    <r>
      <t xml:space="preserve">Extra for Safety equipment for </t>
    </r>
    <r>
      <rPr>
        <b/>
        <sz val="22"/>
        <rFont val="Arial"/>
        <family val="2"/>
      </rPr>
      <t>10</t>
    </r>
    <r>
      <rPr>
        <sz val="22"/>
        <rFont val="Arial"/>
        <family val="2"/>
      </rPr>
      <t xml:space="preserve"> instead 8 persons with Life-raft (without EPIRB)</t>
    </r>
  </si>
  <si>
    <t>Baie ouvrante entre  carré/cockpit avant</t>
  </si>
  <si>
    <t xml:space="preserve">Saloon to forward/cockpit opening window </t>
  </si>
  <si>
    <t>Bains de soleil flybridge (avec dossiers)</t>
  </si>
  <si>
    <t>Flybridge sunbathing cushions (with backrests)</t>
  </si>
  <si>
    <t>Coussins de banquette arrière (assises et dossiers)</t>
  </si>
  <si>
    <t xml:space="preserve">Aft bench cushions (seats and backrests) </t>
  </si>
  <si>
    <t>Lot de 4 gros oreillers de bains de soleil</t>
  </si>
  <si>
    <t>4 big comfortable pillows</t>
  </si>
  <si>
    <t>Combiné chargeur de 70 amp - convertisseur 12V/230V - 1600VA</t>
  </si>
  <si>
    <t>Réfrigérateur congélateur de 265L avec convertisseur dédié 230V</t>
  </si>
  <si>
    <t xml:space="preserve">Electronique Raymarine PACK 2 comprenant : Pack Exl + combiné VHF RAY MIC au poste de barre, AIS émetteur récepteur, écran traceur AXIOM 12" au poste de barre </t>
  </si>
  <si>
    <r>
      <t>Climatisation réversible nacelle</t>
    </r>
    <r>
      <rPr>
        <b/>
        <sz val="22"/>
        <rFont val="Arial"/>
        <family val="2"/>
      </rPr>
      <t xml:space="preserve"> 230V/50Hz</t>
    </r>
    <r>
      <rPr>
        <sz val="22"/>
        <rFont val="Arial"/>
        <family val="2"/>
      </rPr>
      <t xml:space="preserve"> (nécessite option climatisation flotteurs)</t>
    </r>
  </si>
  <si>
    <r>
      <t xml:space="preserve">Climatisation réversible nacelle </t>
    </r>
    <r>
      <rPr>
        <b/>
        <sz val="22"/>
        <rFont val="Arial"/>
        <family val="2"/>
      </rPr>
      <t xml:space="preserve"> 120V/60Hz</t>
    </r>
    <r>
      <rPr>
        <sz val="22"/>
        <rFont val="Arial"/>
        <family val="2"/>
      </rPr>
      <t xml:space="preserve"> (nécessite option climatisation flotteurs)</t>
    </r>
  </si>
  <si>
    <r>
      <t xml:space="preserve">Reverse cycle aircond. in hulls for </t>
    </r>
    <r>
      <rPr>
        <b/>
        <sz val="22"/>
        <rFont val="Arial"/>
        <family val="2"/>
      </rPr>
      <t>3 cabins</t>
    </r>
    <r>
      <rPr>
        <sz val="22"/>
        <rFont val="Arial"/>
        <family val="2"/>
      </rPr>
      <t xml:space="preserve"> </t>
    </r>
    <r>
      <rPr>
        <b/>
        <sz val="22"/>
        <rFont val="Arial"/>
        <family val="2"/>
      </rPr>
      <t>version 230V/50Hz</t>
    </r>
    <r>
      <rPr>
        <sz val="22"/>
        <rFont val="Arial"/>
        <family val="2"/>
      </rPr>
      <t xml:space="preserve"> (needs generator) </t>
    </r>
  </si>
  <si>
    <r>
      <t xml:space="preserve">Reverse cycle aircond. in hulls for </t>
    </r>
    <r>
      <rPr>
        <b/>
        <sz val="22"/>
        <rFont val="Arial"/>
        <family val="2"/>
      </rPr>
      <t>4 cabins</t>
    </r>
    <r>
      <rPr>
        <sz val="22"/>
        <rFont val="Arial"/>
        <family val="2"/>
      </rPr>
      <t xml:space="preserve"> </t>
    </r>
    <r>
      <rPr>
        <b/>
        <sz val="22"/>
        <rFont val="Arial"/>
        <family val="2"/>
      </rPr>
      <t>version 230V/50Hz</t>
    </r>
    <r>
      <rPr>
        <sz val="22"/>
        <rFont val="Arial"/>
        <family val="2"/>
      </rPr>
      <t xml:space="preserve"> (needs generator) </t>
    </r>
  </si>
  <si>
    <r>
      <t xml:space="preserve">Reverse cycle aircond. in salon </t>
    </r>
    <r>
      <rPr>
        <b/>
        <sz val="22"/>
        <rFont val="Arial"/>
        <family val="2"/>
      </rPr>
      <t>230V/50Hz</t>
    </r>
    <r>
      <rPr>
        <sz val="22"/>
        <rFont val="Arial"/>
        <family val="2"/>
      </rPr>
      <t xml:space="preserve"> (needs option aircond. in hulls)</t>
    </r>
  </si>
  <si>
    <r>
      <t xml:space="preserve">Reverse cycle aircond. in hulls for </t>
    </r>
    <r>
      <rPr>
        <b/>
        <sz val="22"/>
        <rFont val="Arial"/>
        <family val="2"/>
      </rPr>
      <t>3 cabins</t>
    </r>
    <r>
      <rPr>
        <sz val="22"/>
        <rFont val="Arial"/>
        <family val="2"/>
      </rPr>
      <t xml:space="preserve"> </t>
    </r>
    <r>
      <rPr>
        <b/>
        <sz val="22"/>
        <rFont val="Arial"/>
        <family val="2"/>
      </rPr>
      <t>version 120V/60Hz</t>
    </r>
    <r>
      <rPr>
        <sz val="22"/>
        <rFont val="Arial"/>
        <family val="2"/>
      </rPr>
      <t xml:space="preserve"> (needs generator) </t>
    </r>
  </si>
  <si>
    <r>
      <t xml:space="preserve">Reverse cycle aircond. in hulls for </t>
    </r>
    <r>
      <rPr>
        <b/>
        <sz val="22"/>
        <rFont val="Arial"/>
        <family val="2"/>
      </rPr>
      <t>4 cabins</t>
    </r>
    <r>
      <rPr>
        <sz val="22"/>
        <rFont val="Arial"/>
        <family val="2"/>
      </rPr>
      <t xml:space="preserve"> </t>
    </r>
    <r>
      <rPr>
        <b/>
        <sz val="22"/>
        <rFont val="Arial"/>
        <family val="2"/>
      </rPr>
      <t>version 120V/60Hz</t>
    </r>
    <r>
      <rPr>
        <sz val="22"/>
        <rFont val="Arial"/>
        <family val="2"/>
      </rPr>
      <t xml:space="preserve"> (needs generator) </t>
    </r>
  </si>
  <si>
    <r>
      <t xml:space="preserve">Reverse cycle aircond. in salon  </t>
    </r>
    <r>
      <rPr>
        <b/>
        <sz val="22"/>
        <rFont val="Arial"/>
        <family val="2"/>
      </rPr>
      <t>120V/60Hz</t>
    </r>
    <r>
      <rPr>
        <sz val="22"/>
        <rFont val="Arial"/>
        <family val="2"/>
      </rPr>
      <t xml:space="preserve"> (needs option aircond. in hulls)</t>
    </r>
  </si>
  <si>
    <r>
      <t xml:space="preserve">Lave vaisselle 6 couverts sous évier  </t>
    </r>
    <r>
      <rPr>
        <b/>
        <sz val="22"/>
        <rFont val="Arial"/>
        <family val="2"/>
      </rPr>
      <t>230V</t>
    </r>
  </si>
  <si>
    <r>
      <t xml:space="preserve">Four à micro-ondes </t>
    </r>
    <r>
      <rPr>
        <b/>
        <sz val="22"/>
        <rFont val="Arial"/>
        <family val="2"/>
      </rPr>
      <t>230V</t>
    </r>
  </si>
  <si>
    <r>
      <t>Dish washer for 6 under sink</t>
    </r>
    <r>
      <rPr>
        <b/>
        <sz val="22"/>
        <rFont val="Arial"/>
        <family val="2"/>
      </rPr>
      <t xml:space="preserve"> 230V </t>
    </r>
  </si>
  <si>
    <r>
      <t xml:space="preserve">Micro-wave oven </t>
    </r>
    <r>
      <rPr>
        <b/>
        <sz val="22"/>
        <rFont val="Arial"/>
        <family val="2"/>
      </rPr>
      <t>230V</t>
    </r>
  </si>
  <si>
    <t>Commande déportée avec compteur de chaîne au poste de barre</t>
  </si>
  <si>
    <t>Remote control with chain counter at helm station</t>
  </si>
  <si>
    <t xml:space="preserve">Serre-casseroles pour plaque de cuisson  </t>
  </si>
  <si>
    <t>Standard</t>
  </si>
  <si>
    <t>Coussins de cockpit avant (assises)</t>
  </si>
  <si>
    <t xml:space="preserve">Forward cockpit cushions (seats) </t>
  </si>
  <si>
    <t>Hublot entre poste de barre et carré</t>
  </si>
  <si>
    <t xml:space="preserve">Tout bateau francisé fera l’objet d’une facturation du montant de l’écocontribution défini selon le barème en vigueur défini par l’APER </t>
  </si>
  <si>
    <t>Any francized vessel will be invoiced for the amount of the French eco-contribution defined according to the current scale defined by the APER</t>
  </si>
  <si>
    <t>Coussins de siège barreur (assise et dossier)</t>
  </si>
  <si>
    <t xml:space="preserve">Coussins de fly bâbord (assise et dossier)  </t>
  </si>
  <si>
    <t xml:space="preserve">Cushions for portside flybridge (seat and backrest) </t>
  </si>
  <si>
    <t xml:space="preserve">Helmsman seat cushions (seat and backrest) </t>
  </si>
  <si>
    <r>
      <t xml:space="preserve">Matériel de sécurité pour </t>
    </r>
    <r>
      <rPr>
        <b/>
        <sz val="22"/>
        <rFont val="Arial"/>
        <family val="2"/>
      </rPr>
      <t>8 personnes</t>
    </r>
    <r>
      <rPr>
        <sz val="22"/>
        <rFont val="Arial"/>
        <family val="2"/>
      </rPr>
      <t xml:space="preserve"> avec canot de survie (Gilet auto + longe, radeau, 10 batons lumineux vert, bouée fer à cheval, compas iris 50ZA, journal de bord, lampe torche, seau anse, trousse de secours, chaussette pare-battage, jeu amarre 2x15ml + 2x25ml, pare-battage) </t>
    </r>
    <r>
      <rPr>
        <b/>
        <sz val="22"/>
        <rFont val="Arial"/>
        <family val="2"/>
      </rPr>
      <t>Sans fusée et balise</t>
    </r>
  </si>
  <si>
    <r>
      <t xml:space="preserve">Large model freshwater electric toilet </t>
    </r>
    <r>
      <rPr>
        <b/>
        <sz val="22"/>
        <rFont val="Arial"/>
        <family val="2"/>
      </rPr>
      <t>(specify number and location)</t>
    </r>
  </si>
  <si>
    <t>Helm station Bimini</t>
  </si>
  <si>
    <t>Enclosure for helm sation Bimini</t>
  </si>
  <si>
    <t xml:space="preserve">Sun awning for forward cockpit </t>
  </si>
  <si>
    <t>Kit de toiles fermant le poste de barre</t>
  </si>
  <si>
    <t xml:space="preserve">Taud de soleil cockpit avant </t>
  </si>
  <si>
    <t>Housse de console de barre et des instruments</t>
  </si>
  <si>
    <t>Annexe 2,80m en hypalon (taille recommandée) sans console + moteur HB 5CV + mise sous bossoir</t>
  </si>
  <si>
    <t>Transport de l'usine du Cap Bon (Tunisie) au port, mise à l'eau, mâtage, avec mouillage 20kg et 70ml de chaine Ø 10, patte d'oie, 6 défenses et 4 amarres + 1 transfert de l'aéroport de Tunis au Cap Bon, mise en main 1 jour (prix net), malette à outils, paramétrage MMSI</t>
  </si>
  <si>
    <r>
      <rPr>
        <b/>
        <sz val="22"/>
        <rFont val="Arial"/>
        <family val="2"/>
      </rPr>
      <t>Flotteurs</t>
    </r>
    <r>
      <rPr>
        <sz val="22"/>
        <rFont val="Arial"/>
        <family val="2"/>
      </rPr>
      <t xml:space="preserve"> : bandeaux et têtes de lit capitonnés, éclairage indirect bandeau de lit, applique design, liseuses chromées, porte revues dans cabine master, accessoires confort dans salle de bain</t>
    </r>
  </si>
  <si>
    <t>Convoyage du Cap Bon (Tunisie) au Capo d'Orlando (Sicile - Italie)  (prix net)</t>
  </si>
  <si>
    <t>Skipper delivery from Cap Bon (Tunisia) to Capo of Orlando (Sicily- Italy) (net price)</t>
  </si>
  <si>
    <t>Système de relevage d'annexe</t>
  </si>
  <si>
    <t>Tender lifting system</t>
  </si>
  <si>
    <t xml:space="preserve">Réseau principal 120V au lieu de 230V (chauffe-eau, chargeur, prises, convertisseur) et préinstallation des branchements électriques (micro-ondes, TV, lave-linge et lave-vaisselle) </t>
  </si>
  <si>
    <t>Primary 120V electrical system instead of 230V (with water heater, battery charger, outlets, inverter) and pre-installation of electrical connections (microwave, TV, washing machine and dishwasher)</t>
  </si>
  <si>
    <r>
      <t xml:space="preserve">1 ventilateur par cabine et carré </t>
    </r>
    <r>
      <rPr>
        <b/>
        <sz val="22"/>
        <rFont val="Arial"/>
        <family val="2"/>
      </rPr>
      <t>(préciser le nombre suivant version retenue)</t>
    </r>
  </si>
  <si>
    <r>
      <t xml:space="preserve">1 fan per cabin and saloon </t>
    </r>
    <r>
      <rPr>
        <b/>
        <sz val="22"/>
        <rFont val="Arial"/>
        <family val="2"/>
      </rPr>
      <t>(specify number accoording to choosen version)</t>
    </r>
  </si>
  <si>
    <t>Sellerie intérieure et extérieure  couleur Heritage Moss</t>
  </si>
  <si>
    <t>Indoor and outdoor upholstery color Heritage Moss</t>
  </si>
  <si>
    <t>Sellerie intérieure et extérieure couleur Papyrus</t>
  </si>
  <si>
    <t>Indoor and outdoor upholstery color Papyrus</t>
  </si>
  <si>
    <t>Sellerie intérieure et extérieure couleur Heritage Scarlett</t>
  </si>
  <si>
    <t>Indoor and outdoor upholstery color Heritage Scarlett</t>
  </si>
  <si>
    <t>Rideaux extérieurs de roof isotherme en batyline noire</t>
  </si>
  <si>
    <t xml:space="preserve">Pack ready to go (carburant + eau) (prix net) </t>
  </si>
  <si>
    <t>Reinforced Dacron fully-battened Mainsail &amp; Solent with UV protection + Lazy-Bag &amp; Lazy-Jacks + sheets</t>
  </si>
  <si>
    <t>GV lattée et Solent renforcés en Dacron avec bande anti-UV + lazy bag BALI Cat Space &amp; lazy jack + écoutes</t>
  </si>
  <si>
    <r>
      <t xml:space="preserve">GV lattée à </t>
    </r>
    <r>
      <rPr>
        <sz val="22"/>
        <color rgb="FF000000"/>
        <rFont val="Arial"/>
        <family val="2"/>
      </rPr>
      <t>corne avec accastillage spécifique</t>
    </r>
    <r>
      <rPr>
        <sz val="22"/>
        <color indexed="8"/>
        <rFont val="Arial"/>
        <family val="2"/>
      </rPr>
      <t xml:space="preserve">, solent en Dacron avec bande anti-UV renforcé + lazy bag </t>
    </r>
    <r>
      <rPr>
        <sz val="22"/>
        <color rgb="FF000000"/>
        <rFont val="Arial"/>
        <family val="2"/>
      </rPr>
      <t>BALI</t>
    </r>
    <r>
      <rPr>
        <sz val="22"/>
        <color indexed="8"/>
        <rFont val="Arial"/>
        <family val="2"/>
      </rPr>
      <t xml:space="preserve"> Catspace &amp; lazy jack + écoutes</t>
    </r>
  </si>
  <si>
    <t>BALI Catspace equipped with 2x19 hp Nanni engines</t>
  </si>
  <si>
    <t xml:space="preserve">BALI Catspace équipé de 2 moteurs Nanni 19CV </t>
  </si>
  <si>
    <t>2 NANNI engines of 30 hp instead of 19 hp</t>
  </si>
  <si>
    <t xml:space="preserve">2 moteurs NANNI 30CV au lieu du 19CV </t>
  </si>
  <si>
    <t>(Lazy bag "Kavas")</t>
  </si>
  <si>
    <t>Bar intégré dans table de carré avec plateau réversible</t>
  </si>
  <si>
    <t>Bar integarted in saloon table with reversible tray</t>
  </si>
  <si>
    <r>
      <t xml:space="preserve">Siège amovible pour table de carré </t>
    </r>
    <r>
      <rPr>
        <b/>
        <sz val="22"/>
        <rFont val="Arial"/>
        <family val="2"/>
      </rPr>
      <t>(préciser le nombre)</t>
    </r>
  </si>
  <si>
    <r>
      <rPr>
        <b/>
        <sz val="22"/>
        <rFont val="Arial"/>
        <family val="2"/>
      </rPr>
      <t xml:space="preserve">Carré </t>
    </r>
    <r>
      <rPr>
        <sz val="22"/>
        <rFont val="Arial"/>
        <family val="2"/>
      </rPr>
      <t>: liseuse gainée à la table à cartes, chaise metteur en scène à la table à cartes, table carré avec bar et alèse en bois massif (incompatbile avec option table convertible), lampes d'ambiance, bandeaux de sellerie carré capitonnée avec accoudoirs, hampe de pavillon et son support</t>
    </r>
  </si>
  <si>
    <t>Table de carré convertible en couchette double (sellerie comprise) Incompatible avec Pack Elegance</t>
  </si>
  <si>
    <t>Convertible saloon table for double berth (cushions included) Incompatible with Elegance Pack</t>
  </si>
  <si>
    <t>Reinforced Dacron fully-battened Mainsail "Turtle logo" "Dream yacht charter"</t>
  </si>
  <si>
    <t>Compas hémisphère sud</t>
  </si>
  <si>
    <t>Accastillage de spi asymétrique : sous barbes, drisse, stand-up (inutile si option accastillage code 0)  (nécessite option winch supplémentaire à bâbord - necessite bout-dehors fixe ou amovible)</t>
  </si>
  <si>
    <t xml:space="preserve">2 moteurs NANNI 38CV au lieu du 19CV </t>
  </si>
  <si>
    <t>2 NANNI engines of 38 hp instead of 19 hp</t>
  </si>
  <si>
    <t>Devis d'un catamaran BALI CATSPACE         -       Tarif A-2025</t>
  </si>
  <si>
    <t>Quotation for catamaran BALI CATSPACE        -       Tarif A-2025</t>
  </si>
  <si>
    <t>Option bout-dehors fixe (longueur hors tout 12,31m) + sous-barbes</t>
  </si>
  <si>
    <t>Option bout-dehors amovible + sous-barbes</t>
  </si>
  <si>
    <t>Removable bowsprit option + bobstays</t>
  </si>
  <si>
    <t xml:space="preserve">Kit panneaux solaires (2 x 110W) : choisir 1 ou 2 </t>
  </si>
  <si>
    <r>
      <t xml:space="preserve">Préinstallation TV et antenne TV hertzienne (FR) et support mural </t>
    </r>
    <r>
      <rPr>
        <b/>
        <sz val="22"/>
        <color rgb="FF000000"/>
        <rFont val="Arial"/>
        <family val="2"/>
      </rPr>
      <t>si option TV et antenne non prise</t>
    </r>
  </si>
  <si>
    <r>
      <t>Groupe électrogène</t>
    </r>
    <r>
      <rPr>
        <b/>
        <sz val="22"/>
        <color rgb="FF000000"/>
        <rFont val="Arial"/>
        <family val="2"/>
      </rPr>
      <t xml:space="preserve"> 7,5 KW 60Hz</t>
    </r>
    <r>
      <rPr>
        <sz val="22"/>
        <color indexed="8"/>
        <rFont val="Arial"/>
        <family val="2"/>
      </rPr>
      <t xml:space="preserve"> avec cocon d'insonorisation et commande à distance </t>
    </r>
    <r>
      <rPr>
        <b/>
        <sz val="22"/>
        <color rgb="FF000000"/>
        <rFont val="Arial"/>
        <family val="2"/>
      </rPr>
      <t>120V</t>
    </r>
  </si>
  <si>
    <r>
      <t xml:space="preserve">Accastillage de Code 0 : sous barbes, drosse, drisse, emmagasineur tambour, stand-up </t>
    </r>
    <r>
      <rPr>
        <b/>
        <sz val="22"/>
        <color rgb="FF000000"/>
        <rFont val="Arial"/>
        <family val="2"/>
      </rPr>
      <t>(nécessite option winch supplémentaire à bâbord)</t>
    </r>
  </si>
  <si>
    <r>
      <t xml:space="preserve">TV pre-installation and TV antenna (FR) and wall bracket  </t>
    </r>
    <r>
      <rPr>
        <b/>
        <sz val="22"/>
        <color rgb="FF000000"/>
        <rFont val="Arial"/>
        <family val="2"/>
      </rPr>
      <t>if TV and antenna option not taken</t>
    </r>
  </si>
  <si>
    <t xml:space="preserve">Raymarine Electronic Pack 2 including : Pack Excl + VHF RAY MIC at steering station, AIS receiver transmitter, full touch screen AXIOM 12" at steering station </t>
  </si>
  <si>
    <r>
      <t xml:space="preserve">Climatisation réversible flotteurs pour </t>
    </r>
    <r>
      <rPr>
        <b/>
        <sz val="22"/>
        <rFont val="Arial"/>
        <family val="2"/>
      </rPr>
      <t>version</t>
    </r>
    <r>
      <rPr>
        <sz val="22"/>
        <rFont val="Arial"/>
        <family val="2"/>
      </rPr>
      <t xml:space="preserve"> </t>
    </r>
    <r>
      <rPr>
        <b/>
        <sz val="22"/>
        <rFont val="Arial"/>
        <family val="2"/>
      </rPr>
      <t>3 cabines</t>
    </r>
    <r>
      <rPr>
        <sz val="22"/>
        <rFont val="Arial"/>
        <family val="2"/>
      </rPr>
      <t xml:space="preserve"> </t>
    </r>
    <r>
      <rPr>
        <b/>
        <sz val="22"/>
        <rFont val="Arial"/>
        <family val="2"/>
      </rPr>
      <t>230V/50Hz</t>
    </r>
    <r>
      <rPr>
        <sz val="22"/>
        <rFont val="Arial"/>
        <family val="2"/>
      </rPr>
      <t xml:space="preserve"> (nécessite groupe électrogène)</t>
    </r>
  </si>
  <si>
    <r>
      <t xml:space="preserve">Climatisation réversible flotteurs pour </t>
    </r>
    <r>
      <rPr>
        <b/>
        <sz val="22"/>
        <rFont val="Arial"/>
        <family val="2"/>
      </rPr>
      <t>version</t>
    </r>
    <r>
      <rPr>
        <sz val="22"/>
        <rFont val="Arial"/>
        <family val="2"/>
      </rPr>
      <t xml:space="preserve"> </t>
    </r>
    <r>
      <rPr>
        <b/>
        <sz val="22"/>
        <rFont val="Arial"/>
        <family val="2"/>
      </rPr>
      <t>4 cabines</t>
    </r>
    <r>
      <rPr>
        <sz val="22"/>
        <rFont val="Arial"/>
        <family val="2"/>
      </rPr>
      <t xml:space="preserve"> </t>
    </r>
    <r>
      <rPr>
        <b/>
        <sz val="22"/>
        <rFont val="Arial"/>
        <family val="2"/>
      </rPr>
      <t xml:space="preserve">230V/50Hz </t>
    </r>
    <r>
      <rPr>
        <sz val="22"/>
        <rFont val="Arial"/>
        <family val="2"/>
      </rPr>
      <t>(nécessite groupe électrogène)</t>
    </r>
  </si>
  <si>
    <r>
      <t xml:space="preserve">Climatisation réversible flotteurs pour </t>
    </r>
    <r>
      <rPr>
        <b/>
        <sz val="22"/>
        <rFont val="Arial"/>
        <family val="2"/>
      </rPr>
      <t>version</t>
    </r>
    <r>
      <rPr>
        <sz val="22"/>
        <rFont val="Arial"/>
        <family val="2"/>
      </rPr>
      <t xml:space="preserve"> </t>
    </r>
    <r>
      <rPr>
        <b/>
        <sz val="22"/>
        <rFont val="Arial"/>
        <family val="2"/>
      </rPr>
      <t>3 cabines</t>
    </r>
    <r>
      <rPr>
        <sz val="22"/>
        <rFont val="Arial"/>
        <family val="2"/>
      </rPr>
      <t xml:space="preserve"> </t>
    </r>
    <r>
      <rPr>
        <b/>
        <sz val="22"/>
        <rFont val="Arial"/>
        <family val="2"/>
      </rPr>
      <t xml:space="preserve">120V/60Hz </t>
    </r>
    <r>
      <rPr>
        <sz val="22"/>
        <rFont val="Arial"/>
        <family val="2"/>
      </rPr>
      <t>(nécessite groupe électrogène)</t>
    </r>
    <r>
      <rPr>
        <b/>
        <sz val="22"/>
        <rFont val="Arial"/>
        <family val="2"/>
      </rPr>
      <t xml:space="preserve"> </t>
    </r>
  </si>
  <si>
    <r>
      <t xml:space="preserve">Climatisation réversible flotteurs pour </t>
    </r>
    <r>
      <rPr>
        <b/>
        <sz val="22"/>
        <rFont val="Arial"/>
        <family val="2"/>
      </rPr>
      <t>version</t>
    </r>
    <r>
      <rPr>
        <sz val="22"/>
        <rFont val="Arial"/>
        <family val="2"/>
      </rPr>
      <t xml:space="preserve"> </t>
    </r>
    <r>
      <rPr>
        <b/>
        <sz val="22"/>
        <rFont val="Arial"/>
        <family val="2"/>
      </rPr>
      <t>4 cabines</t>
    </r>
    <r>
      <rPr>
        <sz val="22"/>
        <rFont val="Arial"/>
        <family val="2"/>
      </rPr>
      <t xml:space="preserve"> </t>
    </r>
    <r>
      <rPr>
        <b/>
        <sz val="22"/>
        <rFont val="Arial"/>
        <family val="2"/>
      </rPr>
      <t xml:space="preserve">120V/60Hz  </t>
    </r>
    <r>
      <rPr>
        <sz val="22"/>
        <rFont val="Arial"/>
        <family val="2"/>
      </rPr>
      <t>(nécessite groupe électrogène)</t>
    </r>
  </si>
  <si>
    <r>
      <t xml:space="preserve">WC électrique à l'eau douce grand modèle </t>
    </r>
    <r>
      <rPr>
        <b/>
        <sz val="22"/>
        <rFont val="Arial"/>
        <family val="2"/>
      </rPr>
      <t>(préciser le nombre et emplacement)</t>
    </r>
  </si>
  <si>
    <r>
      <t>Lave séche-linge 6kg (</t>
    </r>
    <r>
      <rPr>
        <b/>
        <sz val="22"/>
        <rFont val="Arial"/>
        <family val="2"/>
      </rPr>
      <t>version 3 cabines</t>
    </r>
    <r>
      <rPr>
        <sz val="22"/>
        <rFont val="Arial"/>
        <family val="2"/>
      </rPr>
      <t xml:space="preserve">) avec intégration mobilier meuble SdB </t>
    </r>
    <r>
      <rPr>
        <b/>
        <sz val="22"/>
        <rFont val="Arial"/>
        <family val="2"/>
      </rPr>
      <t>230V</t>
    </r>
  </si>
  <si>
    <r>
      <t>Seat to be used for saloon/cockpit</t>
    </r>
    <r>
      <rPr>
        <b/>
        <sz val="22"/>
        <rFont val="Arial"/>
        <family val="2"/>
      </rPr>
      <t xml:space="preserve"> (specify nbr)</t>
    </r>
  </si>
  <si>
    <t>Sellerie intérieure et extérieure couleur Natté Frosty Chiné</t>
  </si>
  <si>
    <t>Indoor and outdoor upholstery color Natté Carbon Sky</t>
  </si>
  <si>
    <t>Extra Fresh water tank of 300L (for a total capacity of 760L)</t>
  </si>
  <si>
    <t>Ottoman seat with storage and cushion (per unit)</t>
  </si>
  <si>
    <t>GV lattée en dacron "logo Tortue" Dream yacht charter"</t>
  </si>
  <si>
    <t>Antenne VHF de secours en tête de mât</t>
  </si>
  <si>
    <r>
      <t>Groupe électrogène</t>
    </r>
    <r>
      <rPr>
        <b/>
        <sz val="22"/>
        <color rgb="FF000000"/>
        <rFont val="Arial"/>
        <family val="2"/>
      </rPr>
      <t xml:space="preserve"> 5 KW 50Hz</t>
    </r>
    <r>
      <rPr>
        <sz val="22"/>
        <color indexed="8"/>
        <rFont val="Arial"/>
        <family val="2"/>
      </rPr>
      <t xml:space="preserve"> avec cocon d'insonorisation et commande à distance </t>
    </r>
    <r>
      <rPr>
        <b/>
        <sz val="22"/>
        <color rgb="FF000000"/>
        <rFont val="Arial"/>
        <family val="2"/>
      </rPr>
      <t>230V</t>
    </r>
  </si>
  <si>
    <r>
      <t>Generator</t>
    </r>
    <r>
      <rPr>
        <b/>
        <sz val="22"/>
        <color rgb="FF000000"/>
        <rFont val="Arial"/>
        <family val="2"/>
      </rPr>
      <t xml:space="preserve"> 5 KW 50Hz</t>
    </r>
    <r>
      <rPr>
        <sz val="22"/>
        <color indexed="8"/>
        <rFont val="Arial"/>
        <family val="2"/>
      </rPr>
      <t xml:space="preserve"> with soundshield and remote control </t>
    </r>
    <r>
      <rPr>
        <b/>
        <sz val="22"/>
        <color rgb="FF000000"/>
        <rFont val="Arial"/>
        <family val="2"/>
      </rPr>
      <t xml:space="preserve">230V </t>
    </r>
  </si>
  <si>
    <t>Taxe d'éco-contribution pour bateau francisé (prix HT) selon barême APER révisable tous les ans</t>
  </si>
  <si>
    <t>Spi asymétrique + chaussette</t>
  </si>
  <si>
    <t>Bimini du poste de barre</t>
  </si>
  <si>
    <t>Coussins d'assises balcon cockpit avant</t>
  </si>
  <si>
    <t>Saloon manual tilting bay/door mechanically assisted by gas struts</t>
  </si>
  <si>
    <t>Opening porthole between helm station and saloon</t>
  </si>
  <si>
    <t>Refrigerator/freezer 265L with dedicated inverter 230V</t>
  </si>
  <si>
    <t>Pot holders for hob</t>
  </si>
  <si>
    <t xml:space="preserve">Shelf in front cabin convertible into third berth </t>
  </si>
  <si>
    <t>Engine room &amp; locker hatches on gas struts</t>
  </si>
  <si>
    <t>Comfortable swim ladder with handles and wide teak steps</t>
  </si>
  <si>
    <r>
      <t>Safety equipment for</t>
    </r>
    <r>
      <rPr>
        <b/>
        <sz val="22"/>
        <rFont val="Arial"/>
        <family val="2"/>
      </rPr>
      <t xml:space="preserve"> 8 </t>
    </r>
    <r>
      <rPr>
        <sz val="22"/>
        <rFont val="Arial"/>
        <family val="2"/>
      </rPr>
      <t xml:space="preserve">with liferaft (Automatic lfe jackets + lanyards, raft, 10 green glow sticks, horseshoe buoy, compass iris 50ZA, logbook, flashlight, bucket/handle, first aid kit, fender socks, mooring ropes 2x15m + 2x25m, fenders)  </t>
    </r>
    <r>
      <rPr>
        <b/>
        <sz val="22"/>
        <rFont val="Arial"/>
        <family val="2"/>
      </rPr>
      <t>without EPIRB and flares</t>
    </r>
  </si>
  <si>
    <r>
      <rPr>
        <b/>
        <sz val="22"/>
        <rFont val="Arial"/>
        <family val="2"/>
      </rPr>
      <t>Hulls :</t>
    </r>
    <r>
      <rPr>
        <sz val="22"/>
        <rFont val="Arial"/>
        <family val="2"/>
      </rPr>
      <t xml:space="preserve"> padded headbands and headboards, indirect lighting headband, stylish bulkhead lights, polished chrome-plated reading lights, magazine pockets in master suite, comfort accessories in the bathroom</t>
    </r>
  </si>
  <si>
    <r>
      <rPr>
        <sz val="22"/>
        <color rgb="FF000000"/>
        <rFont val="Arial"/>
        <family val="2"/>
      </rPr>
      <t xml:space="preserve">Square top </t>
    </r>
    <r>
      <rPr>
        <sz val="22"/>
        <color indexed="8"/>
        <rFont val="Arial"/>
        <family val="2"/>
      </rPr>
      <t>reinforced Dacron fully-battened Mainsail with specific fiitings &amp; Solent with UV protection + Lazy-Bag &amp; Lazy-Jacks + sheets</t>
    </r>
  </si>
  <si>
    <t xml:space="preserve">Triradial Code 0 (52m²) with anti-twist cable </t>
  </si>
  <si>
    <t>Asymetric spinaker + sock</t>
  </si>
  <si>
    <t>Fixed bowsprit bowsprit option (overall length 12.31m)</t>
  </si>
  <si>
    <r>
      <t xml:space="preserve">Code 0 rigging: furler, bobstays, blocks &amp; deck fittings </t>
    </r>
    <r>
      <rPr>
        <b/>
        <sz val="22"/>
        <color rgb="FF000000"/>
        <rFont val="Arial"/>
        <family val="2"/>
      </rPr>
      <t>(requires additional winch option on portside)</t>
    </r>
  </si>
  <si>
    <t>Spinnaker rigging: halyard, deck fittings &amp; blocks (not necessary if code 0 gear ordered) (requires additional winch option on portside -  fixed or removable bowsprit required)</t>
  </si>
  <si>
    <t xml:space="preserve">Pair of 3-blade folding propellers                              </t>
  </si>
  <si>
    <t>Kit solar panels (2 x 110W): specify 1 or 2</t>
  </si>
  <si>
    <t>Central heating system in hulls and saloon (not compatible with aircond. option)</t>
  </si>
  <si>
    <r>
      <t>6kg washer-dryer machine integrated in bathroom units</t>
    </r>
    <r>
      <rPr>
        <b/>
        <sz val="22"/>
        <rFont val="Arial"/>
        <family val="2"/>
      </rPr>
      <t xml:space="preserve"> </t>
    </r>
    <r>
      <rPr>
        <sz val="22"/>
        <rFont val="Arial"/>
        <family val="2"/>
      </rPr>
      <t>(</t>
    </r>
    <r>
      <rPr>
        <b/>
        <sz val="22"/>
        <rFont val="Arial"/>
        <family val="2"/>
      </rPr>
      <t>3-cabin version</t>
    </r>
    <r>
      <rPr>
        <sz val="22"/>
        <rFont val="Arial"/>
        <family val="2"/>
      </rPr>
      <t>)</t>
    </r>
    <r>
      <rPr>
        <b/>
        <sz val="22"/>
        <rFont val="Arial"/>
        <family val="2"/>
      </rPr>
      <t xml:space="preserve"> 230V</t>
    </r>
  </si>
  <si>
    <t>Safe under aft portside berth</t>
  </si>
  <si>
    <t xml:space="preserve">Set of protective covers for steering console </t>
  </si>
  <si>
    <t>Front cockpit pulpit seats</t>
  </si>
  <si>
    <t>Wrapping</t>
  </si>
  <si>
    <t>Protective rubrail for sugarscoops and aft platform</t>
  </si>
  <si>
    <t>LED underwater lighting blue under each transom (4 spots)</t>
  </si>
  <si>
    <t>Plancha grill with gaz installation</t>
  </si>
  <si>
    <t>Dinghy 2.80m (recommended size) without console + 5hp outboard engine installed on davits</t>
  </si>
  <si>
    <t>Hifi Radio Fusion 4 HP bluetooth (saloon &amp; foredeck)</t>
  </si>
  <si>
    <t>TV Led screen in saloon (French channels) with TV antenna</t>
  </si>
  <si>
    <t>Raymarine remote control for autopilot</t>
  </si>
  <si>
    <t>Trucking from the shipyard to Cap Bon (Tunisia), commissioning, anchor set 20kg and 70 ml Ø10 chain, anchor bridle, 6 fenders and 4 mooring lines, one transfer from the airport, one day handover (net price), toolkit, MMSI configuration</t>
  </si>
  <si>
    <r>
      <rPr>
        <b/>
        <sz val="22"/>
        <rFont val="Arial"/>
        <family val="2"/>
      </rPr>
      <t xml:space="preserve">Saloon : </t>
    </r>
    <r>
      <rPr>
        <sz val="22"/>
        <rFont val="Arial"/>
        <family val="2"/>
      </rPr>
      <t>chart table reading light, folding seat for chart table, saloon table with bar and solid wood surrounds (not compatible with convertible table option), ambient lighting, saloon upholstery bands, flagpole and bracket</t>
    </r>
  </si>
  <si>
    <t>External roof curtains for sun protection of the saloon (black Batyline fabric)</t>
  </si>
  <si>
    <t>Fees for owners belongings handling to Tunisia shipyard</t>
  </si>
  <si>
    <t>Combined 70 amp battery charger/inverter 12V/230V - 1600VA</t>
  </si>
  <si>
    <t>Pack Specifications</t>
  </si>
  <si>
    <t>Total Excellence Pack</t>
  </si>
  <si>
    <t>ELEGANCE Pack</t>
  </si>
  <si>
    <t xml:space="preserve">Total ELEGANCE Pack </t>
  </si>
  <si>
    <t>Mechanics - Safety Equipment</t>
  </si>
  <si>
    <t xml:space="preserve">Ready to go Pack (fuel + water) (net price) </t>
  </si>
  <si>
    <r>
      <t>Additional alternators 12V 120A</t>
    </r>
    <r>
      <rPr>
        <sz val="22"/>
        <rFont val="Arial"/>
        <family val="2"/>
      </rPr>
      <t xml:space="preserve"> (only for 38 hp engine)</t>
    </r>
  </si>
  <si>
    <r>
      <t>Alternateurs supplémentaires 12V 120A</t>
    </r>
    <r>
      <rPr>
        <sz val="22"/>
        <rFont val="Arial"/>
        <family val="2"/>
      </rPr>
      <t xml:space="preserve"> (uniquement pour moteur 38CV)</t>
    </r>
  </si>
  <si>
    <t>4 cabin version - 4 heads compartments</t>
  </si>
  <si>
    <t>3 cabin version - 3 heads compartments</t>
  </si>
  <si>
    <r>
      <t xml:space="preserve">Generator with soundshield and remote control </t>
    </r>
    <r>
      <rPr>
        <b/>
        <sz val="22"/>
        <color rgb="FF000000"/>
        <rFont val="Arial"/>
        <family val="2"/>
      </rPr>
      <t xml:space="preserve">120V </t>
    </r>
  </si>
  <si>
    <t>On demand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</si>
</sst>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quot;;[Red]\-#,##0\ &quot;€&quot;"/>
    <numFmt numFmtId="164" formatCode="#,##0\ &quot;€&quot;;\-#,##0\ &quot;€&quot;;;@"/>
    <numFmt numFmtId="165" formatCode="_-* #,##0.00\ _€_-;\-* #,##0.00\ _€_-;_-* &quot;-&quot;??\ _€_-;_-@_-"/>
    <numFmt numFmtId="166" formatCode="#,##0\ &quot;€&quot;"/>
  </numFmts>
  <fonts count="42" x14ac:knownFonts="1">
    <font>
      <sz val="11"/>
      <color theme="1"/>
      <name val="Calibri"/>
      <family val="2"/>
      <scheme val="minor"/>
    </font>
    <font>
      <sz val="11"/>
      <color theme="1"/>
      <name val="Calibri"/>
      <family val="2"/>
      <scheme val="minor"/>
    </font>
    <font>
      <b/>
      <sz val="28"/>
      <name val="Arial"/>
      <family val="2"/>
    </font>
    <font>
      <b/>
      <sz val="36"/>
      <color indexed="8"/>
      <name val="Arial"/>
      <family val="2"/>
    </font>
    <font>
      <b/>
      <sz val="20"/>
      <color indexed="8"/>
      <name val="Arial"/>
      <family val="2"/>
    </font>
    <font>
      <b/>
      <sz val="20"/>
      <name val="Arial"/>
      <family val="2"/>
    </font>
    <font>
      <sz val="28"/>
      <color theme="1"/>
      <name val="Calibri"/>
      <family val="2"/>
      <scheme val="minor"/>
    </font>
    <font>
      <b/>
      <sz val="22"/>
      <color indexed="8"/>
      <name val="Arial"/>
      <family val="2"/>
    </font>
    <font>
      <b/>
      <sz val="12"/>
      <color indexed="8"/>
      <name val="Arial"/>
      <family val="2"/>
    </font>
    <font>
      <sz val="22"/>
      <color indexed="8"/>
      <name val="Arial"/>
      <family val="2"/>
    </font>
    <font>
      <b/>
      <sz val="22"/>
      <color rgb="FF000000"/>
      <name val="Arial"/>
      <family val="2"/>
    </font>
    <font>
      <sz val="20"/>
      <color indexed="8"/>
      <name val="Arial"/>
      <family val="2"/>
    </font>
    <font>
      <sz val="16"/>
      <color indexed="8"/>
      <name val="Arial"/>
      <family val="2"/>
    </font>
    <font>
      <sz val="20"/>
      <name val="Arial"/>
      <family val="2"/>
    </font>
    <font>
      <sz val="12"/>
      <color indexed="8"/>
      <name val="Arial"/>
      <family val="2"/>
    </font>
    <font>
      <sz val="16"/>
      <color theme="1"/>
      <name val="Arial"/>
      <family val="2"/>
    </font>
    <font>
      <b/>
      <sz val="26"/>
      <color indexed="8"/>
      <name val="Arial"/>
      <family val="2"/>
    </font>
    <font>
      <sz val="22"/>
      <color theme="1"/>
      <name val="Arial"/>
      <family val="2"/>
    </font>
    <font>
      <sz val="11"/>
      <color indexed="8"/>
      <name val="Calibri"/>
      <family val="2"/>
    </font>
    <font>
      <sz val="22"/>
      <name val="Arial"/>
      <family val="2"/>
    </font>
    <font>
      <sz val="20"/>
      <name val="Calibri"/>
      <family val="2"/>
      <scheme val="minor"/>
    </font>
    <font>
      <sz val="16"/>
      <color theme="1"/>
      <name val="Calibri"/>
      <family val="2"/>
      <scheme val="minor"/>
    </font>
    <font>
      <b/>
      <sz val="22"/>
      <color theme="4"/>
      <name val="Arial"/>
      <family val="2"/>
    </font>
    <font>
      <b/>
      <sz val="11"/>
      <color rgb="FFFF0000"/>
      <name val="Calibri"/>
      <family val="2"/>
      <scheme val="minor"/>
    </font>
    <font>
      <b/>
      <sz val="20"/>
      <color rgb="FFFF0000"/>
      <name val="Arial"/>
      <family val="2"/>
    </font>
    <font>
      <b/>
      <sz val="26"/>
      <name val="Arial"/>
      <family val="2"/>
    </font>
    <font>
      <b/>
      <sz val="18"/>
      <name val="Arial"/>
      <family val="2"/>
    </font>
    <font>
      <b/>
      <sz val="36"/>
      <name val="Arial"/>
      <family val="2"/>
    </font>
    <font>
      <b/>
      <sz val="24"/>
      <name val="Arial"/>
      <family val="2"/>
    </font>
    <font>
      <sz val="20"/>
      <color theme="1"/>
      <name val="Calibri"/>
      <family val="2"/>
      <scheme val="minor"/>
    </font>
    <font>
      <b/>
      <sz val="18"/>
      <color rgb="FFFF0000"/>
      <name val="Arial"/>
      <family val="2"/>
    </font>
    <font>
      <b/>
      <sz val="22"/>
      <color rgb="FFFF0000"/>
      <name val="Arial"/>
      <family val="2"/>
    </font>
    <font>
      <b/>
      <sz val="16"/>
      <color indexed="8"/>
      <name val="Arial"/>
      <family val="2"/>
    </font>
    <font>
      <b/>
      <sz val="14"/>
      <name val="Arial"/>
      <family val="2"/>
    </font>
    <font>
      <sz val="18"/>
      <color theme="1"/>
      <name val="Calibri"/>
      <family val="2"/>
      <scheme val="minor"/>
    </font>
    <font>
      <sz val="8"/>
      <name val="Calibri"/>
      <family val="2"/>
      <scheme val="minor"/>
    </font>
    <font>
      <sz val="18"/>
      <color rgb="FFFF0000"/>
      <name val="Arial"/>
      <family val="2"/>
    </font>
    <font>
      <b/>
      <sz val="18"/>
      <color rgb="FFFF0000"/>
      <name val="Calibri"/>
      <family val="2"/>
    </font>
    <font>
      <sz val="18"/>
      <color rgb="FFFF0000"/>
      <name val="Calibri"/>
      <family val="2"/>
      <scheme val="minor"/>
    </font>
    <font>
      <b/>
      <i/>
      <sz val="20"/>
      <color indexed="8"/>
      <name val="Arial"/>
      <family val="2"/>
    </font>
    <font>
      <b/>
      <sz val="22"/>
      <name val="Arial"/>
      <family val="2"/>
    </font>
    <font>
      <sz val="22"/>
      <color rgb="FF000000"/>
      <name val="Arial"/>
      <family val="2"/>
    </font>
  </fonts>
  <fills count="3">
    <fill>
      <patternFill patternType="none"/>
    </fill>
    <fill>
      <patternFill patternType="gray125"/>
    </fill>
    <fill>
      <patternFill patternType="solid">
        <fgColor theme="4" tint="0.59999389629810485"/>
        <bgColor indexed="64"/>
      </patternFill>
    </fill>
  </fills>
  <borders count="3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thin">
        <color indexed="64"/>
      </right>
      <top style="thin">
        <color auto="1"/>
      </top>
      <bottom/>
      <diagonal/>
    </border>
    <border>
      <left/>
      <right style="medium">
        <color auto="1"/>
      </right>
      <top style="thin">
        <color auto="1"/>
      </top>
      <bottom style="medium">
        <color auto="1"/>
      </bottom>
      <diagonal/>
    </border>
  </borders>
  <cellStyleXfs count="3">
    <xf numFmtId="0" fontId="0" fillId="0" borderId="0"/>
    <xf numFmtId="9" fontId="1" fillId="0" borderId="0" applyFont="0" applyFill="0" applyBorder="0" applyAlignment="0" applyProtection="0"/>
    <xf numFmtId="165" fontId="18" fillId="0" borderId="0" applyFont="0" applyFill="0" applyBorder="0" applyAlignment="0" applyProtection="0"/>
  </cellStyleXfs>
  <cellXfs count="125">
    <xf numFmtId="0" fontId="0" fillId="0" borderId="0" xfId="0"/>
    <xf numFmtId="0" fontId="4" fillId="0" borderId="0" xfId="0" applyFont="1" applyAlignment="1">
      <alignment vertical="center"/>
    </xf>
    <xf numFmtId="0" fontId="19" fillId="0" borderId="0" xfId="0" applyFont="1" applyAlignment="1">
      <alignment vertical="center" wrapText="1"/>
    </xf>
    <xf numFmtId="164" fontId="5" fillId="0" borderId="0" xfId="0" applyNumberFormat="1" applyFont="1" applyAlignment="1">
      <alignment horizontal="center" vertical="center"/>
    </xf>
    <xf numFmtId="0" fontId="7" fillId="0" borderId="0" xfId="0" applyFont="1" applyAlignment="1">
      <alignment horizontal="right" vertical="center"/>
    </xf>
    <xf numFmtId="0" fontId="14" fillId="0" borderId="0" xfId="0" applyFont="1" applyAlignment="1">
      <alignment vertical="center"/>
    </xf>
    <xf numFmtId="0" fontId="5" fillId="0" borderId="0" xfId="0" applyFont="1" applyAlignment="1">
      <alignment horizontal="center" vertical="center"/>
    </xf>
    <xf numFmtId="0" fontId="2" fillId="0" borderId="0" xfId="0" applyFont="1" applyAlignment="1">
      <alignment horizontal="center" vertical="center"/>
    </xf>
    <xf numFmtId="0" fontId="27" fillId="0" borderId="0" xfId="0" applyFont="1" applyAlignment="1">
      <alignment horizontal="center" vertical="center"/>
    </xf>
    <xf numFmtId="0" fontId="0" fillId="0" borderId="0" xfId="0" applyAlignment="1">
      <alignment vertical="center"/>
    </xf>
    <xf numFmtId="0" fontId="13" fillId="0" borderId="0" xfId="0" applyFont="1" applyAlignment="1">
      <alignment horizontal="center"/>
    </xf>
    <xf numFmtId="0" fontId="9" fillId="0" borderId="0" xfId="0" applyFont="1" applyAlignment="1">
      <alignment vertical="center" wrapText="1"/>
    </xf>
    <xf numFmtId="0" fontId="9" fillId="0" borderId="0" xfId="0" applyFont="1" applyAlignment="1">
      <alignment vertical="center"/>
    </xf>
    <xf numFmtId="0" fontId="19" fillId="0" borderId="0" xfId="0" applyFont="1" applyAlignment="1">
      <alignment vertical="center"/>
    </xf>
    <xf numFmtId="0" fontId="17" fillId="0" borderId="0" xfId="0" applyFont="1" applyAlignment="1">
      <alignment vertical="center" wrapText="1"/>
    </xf>
    <xf numFmtId="0" fontId="23" fillId="0" borderId="0" xfId="0" applyFont="1"/>
    <xf numFmtId="0" fontId="11" fillId="0" borderId="0" xfId="0" applyFont="1" applyAlignment="1">
      <alignment vertical="center"/>
    </xf>
    <xf numFmtId="0" fontId="0" fillId="0" borderId="0" xfId="0" applyProtection="1">
      <protection locked="0"/>
    </xf>
    <xf numFmtId="0" fontId="29" fillId="0" borderId="0" xfId="0" applyFont="1" applyAlignment="1">
      <alignment vertical="center"/>
    </xf>
    <xf numFmtId="0" fontId="30" fillId="0" borderId="0" xfId="0" applyFont="1" applyAlignment="1" applyProtection="1">
      <alignment horizontal="center" vertical="center"/>
      <protection locked="0"/>
    </xf>
    <xf numFmtId="0" fontId="23" fillId="0" borderId="0" xfId="0" applyFont="1" applyAlignment="1">
      <alignment vertical="center"/>
    </xf>
    <xf numFmtId="6" fontId="5" fillId="0" borderId="0" xfId="0" applyNumberFormat="1" applyFont="1" applyAlignment="1">
      <alignment horizontal="center" vertical="center"/>
    </xf>
    <xf numFmtId="6" fontId="33" fillId="0" borderId="0" xfId="0" applyNumberFormat="1" applyFont="1" applyAlignment="1">
      <alignment horizontal="center" vertical="center"/>
    </xf>
    <xf numFmtId="0" fontId="9" fillId="0" borderId="7" xfId="0" applyFont="1" applyBorder="1" applyAlignment="1">
      <alignment vertical="center"/>
    </xf>
    <xf numFmtId="164" fontId="5" fillId="0" borderId="6" xfId="0" applyNumberFormat="1" applyFont="1" applyBorder="1" applyAlignment="1">
      <alignment horizontal="center" vertical="center"/>
    </xf>
    <xf numFmtId="164" fontId="5" fillId="0" borderId="8" xfId="0" applyNumberFormat="1" applyFont="1" applyBorder="1" applyAlignment="1">
      <alignment horizontal="center" vertical="center"/>
    </xf>
    <xf numFmtId="0" fontId="30" fillId="0" borderId="9" xfId="0" applyFont="1" applyBorder="1" applyAlignment="1" applyProtection="1">
      <alignment horizontal="center" vertical="center"/>
      <protection locked="0"/>
    </xf>
    <xf numFmtId="0" fontId="22" fillId="0" borderId="10" xfId="0" applyFont="1" applyBorder="1" applyAlignment="1">
      <alignment vertical="center"/>
    </xf>
    <xf numFmtId="164" fontId="5" fillId="0" borderId="10" xfId="0" applyNumberFormat="1" applyFont="1" applyBorder="1" applyAlignment="1">
      <alignment horizontal="center" vertical="center"/>
    </xf>
    <xf numFmtId="0" fontId="25" fillId="0" borderId="10" xfId="0" applyFont="1" applyBorder="1" applyAlignment="1">
      <alignment vertical="center"/>
    </xf>
    <xf numFmtId="0" fontId="19" fillId="0" borderId="13" xfId="0" applyFont="1" applyBorder="1" applyAlignment="1">
      <alignment vertical="center" wrapText="1"/>
    </xf>
    <xf numFmtId="6" fontId="5" fillId="0" borderId="13" xfId="0" applyNumberFormat="1" applyFont="1" applyBorder="1" applyAlignment="1">
      <alignment horizontal="center" vertical="center"/>
    </xf>
    <xf numFmtId="164" fontId="5" fillId="0" borderId="14" xfId="0" applyNumberFormat="1" applyFont="1" applyBorder="1" applyAlignment="1">
      <alignment horizontal="center" vertical="center"/>
    </xf>
    <xf numFmtId="0" fontId="19" fillId="0" borderId="16" xfId="0" applyFont="1" applyBorder="1" applyAlignment="1">
      <alignment vertical="center" wrapText="1"/>
    </xf>
    <xf numFmtId="6" fontId="5" fillId="0" borderId="16" xfId="0" applyNumberFormat="1" applyFont="1" applyBorder="1" applyAlignment="1">
      <alignment horizontal="center" vertical="center"/>
    </xf>
    <xf numFmtId="164" fontId="5" fillId="0" borderId="17" xfId="0" applyNumberFormat="1" applyFont="1" applyBorder="1" applyAlignment="1">
      <alignment horizontal="center" vertical="center"/>
    </xf>
    <xf numFmtId="0" fontId="30" fillId="0" borderId="21" xfId="0" applyFont="1" applyBorder="1" applyAlignment="1" applyProtection="1">
      <alignment horizontal="center" vertical="center"/>
      <protection locked="0"/>
    </xf>
    <xf numFmtId="0" fontId="9" fillId="0" borderId="22" xfId="0" applyFont="1" applyBorder="1" applyAlignment="1">
      <alignment vertical="center" wrapText="1"/>
    </xf>
    <xf numFmtId="164" fontId="5" fillId="0" borderId="22" xfId="0" applyNumberFormat="1" applyFont="1" applyBorder="1" applyAlignment="1">
      <alignment horizontal="center" vertical="center"/>
    </xf>
    <xf numFmtId="164" fontId="5" fillId="0" borderId="23" xfId="0" applyNumberFormat="1" applyFont="1" applyBorder="1" applyAlignment="1">
      <alignment horizontal="center" vertical="center"/>
    </xf>
    <xf numFmtId="0" fontId="30" fillId="0" borderId="24" xfId="0" applyFont="1" applyBorder="1" applyAlignment="1" applyProtection="1">
      <alignment horizontal="center" vertical="center"/>
      <protection locked="0"/>
    </xf>
    <xf numFmtId="0" fontId="9" fillId="0" borderId="25" xfId="0" applyFont="1" applyBorder="1" applyAlignment="1">
      <alignment vertical="center" wrapText="1"/>
    </xf>
    <xf numFmtId="164" fontId="5" fillId="0" borderId="26" xfId="0" applyNumberFormat="1" applyFont="1" applyBorder="1" applyAlignment="1">
      <alignment horizontal="center" vertical="center"/>
    </xf>
    <xf numFmtId="0" fontId="9" fillId="0" borderId="22" xfId="0" applyFont="1" applyBorder="1" applyAlignment="1">
      <alignment horizontal="left" vertical="center" wrapText="1"/>
    </xf>
    <xf numFmtId="0" fontId="19" fillId="0" borderId="22" xfId="0" applyFont="1" applyBorder="1" applyAlignment="1">
      <alignment horizontal="left" vertical="center" wrapText="1"/>
    </xf>
    <xf numFmtId="6" fontId="5" fillId="0" borderId="22" xfId="0" applyNumberFormat="1" applyFont="1" applyBorder="1" applyAlignment="1">
      <alignment horizontal="center" vertical="center"/>
    </xf>
    <xf numFmtId="0" fontId="19" fillId="0" borderId="22" xfId="0" applyFont="1" applyBorder="1" applyAlignment="1">
      <alignment vertical="center" wrapText="1"/>
    </xf>
    <xf numFmtId="0" fontId="19" fillId="0" borderId="25" xfId="0" applyFont="1" applyBorder="1" applyAlignment="1">
      <alignment vertical="center" wrapText="1"/>
    </xf>
    <xf numFmtId="0" fontId="12" fillId="0" borderId="22" xfId="0" applyFont="1" applyBorder="1" applyAlignment="1">
      <alignment vertical="center"/>
    </xf>
    <xf numFmtId="0" fontId="11" fillId="0" borderId="22" xfId="0" applyFont="1" applyBorder="1" applyAlignment="1">
      <alignment vertical="center"/>
    </xf>
    <xf numFmtId="0" fontId="5" fillId="0" borderId="23" xfId="0" applyFont="1" applyBorder="1" applyAlignment="1">
      <alignment horizontal="center" vertical="center"/>
    </xf>
    <xf numFmtId="0" fontId="7" fillId="0" borderId="22" xfId="0" applyFont="1" applyBorder="1" applyAlignment="1">
      <alignment vertical="center"/>
    </xf>
    <xf numFmtId="0" fontId="4" fillId="0" borderId="22" xfId="0" applyFont="1" applyBorder="1" applyAlignment="1">
      <alignment vertical="center"/>
    </xf>
    <xf numFmtId="0" fontId="31" fillId="0" borderId="22" xfId="0" applyFont="1" applyBorder="1" applyAlignment="1">
      <alignment horizontal="right" vertical="center"/>
    </xf>
    <xf numFmtId="9" fontId="24" fillId="0" borderId="22" xfId="1" applyFont="1" applyFill="1" applyBorder="1" applyAlignment="1" applyProtection="1">
      <alignment horizontal="center" vertical="center"/>
    </xf>
    <xf numFmtId="0" fontId="24" fillId="0" borderId="22" xfId="0" applyFont="1" applyBorder="1" applyAlignment="1">
      <alignment horizontal="right" vertical="center"/>
    </xf>
    <xf numFmtId="164" fontId="24" fillId="0" borderId="23" xfId="0" applyNumberFormat="1" applyFont="1" applyBorder="1" applyAlignment="1">
      <alignment horizontal="center" vertical="center"/>
    </xf>
    <xf numFmtId="0" fontId="32" fillId="0" borderId="22" xfId="0" applyFont="1" applyBorder="1" applyAlignment="1">
      <alignment horizontal="right" vertical="center"/>
    </xf>
    <xf numFmtId="0" fontId="4" fillId="0" borderId="22" xfId="0" applyFont="1" applyBorder="1" applyAlignment="1">
      <alignment horizontal="right" vertical="center"/>
    </xf>
    <xf numFmtId="164" fontId="5" fillId="0" borderId="23" xfId="0" applyNumberFormat="1" applyFont="1" applyBorder="1" applyAlignment="1">
      <alignment horizontal="center"/>
    </xf>
    <xf numFmtId="0" fontId="7" fillId="0" borderId="22" xfId="0" applyFont="1" applyBorder="1" applyAlignment="1">
      <alignment horizontal="right" vertical="center"/>
    </xf>
    <xf numFmtId="0" fontId="29" fillId="0" borderId="25" xfId="0" applyFont="1" applyBorder="1" applyAlignment="1">
      <alignment vertical="center" wrapText="1"/>
    </xf>
    <xf numFmtId="0" fontId="5" fillId="0" borderId="26" xfId="0" applyFont="1" applyBorder="1" applyAlignment="1" applyProtection="1">
      <alignment horizontal="center"/>
      <protection locked="0"/>
    </xf>
    <xf numFmtId="0" fontId="39" fillId="0" borderId="2" xfId="0" applyFont="1" applyBorder="1" applyAlignment="1">
      <alignment horizontal="center" vertical="center"/>
    </xf>
    <xf numFmtId="0" fontId="10" fillId="0" borderId="7" xfId="0" applyFont="1" applyBorder="1" applyAlignment="1">
      <alignment vertical="center"/>
    </xf>
    <xf numFmtId="0" fontId="27"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horizontal="center"/>
    </xf>
    <xf numFmtId="0" fontId="16" fillId="2" borderId="2" xfId="0" applyFont="1" applyFill="1" applyBorder="1" applyAlignment="1">
      <alignment horizontal="left" vertical="center"/>
    </xf>
    <xf numFmtId="0" fontId="25" fillId="2" borderId="18" xfId="0" applyFont="1" applyFill="1" applyBorder="1" applyAlignment="1">
      <alignment vertical="center"/>
    </xf>
    <xf numFmtId="0" fontId="25" fillId="2" borderId="20" xfId="0" applyFont="1" applyFill="1" applyBorder="1" applyAlignment="1">
      <alignment vertical="center"/>
    </xf>
    <xf numFmtId="6" fontId="5" fillId="2" borderId="20" xfId="0" applyNumberFormat="1" applyFont="1" applyFill="1" applyBorder="1" applyAlignment="1">
      <alignment horizontal="center" vertical="center"/>
    </xf>
    <xf numFmtId="164" fontId="5" fillId="2" borderId="19" xfId="0" applyNumberFormat="1" applyFont="1" applyFill="1" applyBorder="1" applyAlignment="1">
      <alignment horizontal="center" vertical="center"/>
    </xf>
    <xf numFmtId="0" fontId="30" fillId="2" borderId="27" xfId="0" applyFont="1" applyFill="1" applyBorder="1" applyAlignment="1">
      <alignment horizontal="center" vertical="center" wrapText="1"/>
    </xf>
    <xf numFmtId="0" fontId="28" fillId="2" borderId="20" xfId="0" applyFont="1" applyFill="1" applyBorder="1" applyAlignment="1">
      <alignment vertical="center" wrapText="1"/>
    </xf>
    <xf numFmtId="0" fontId="5" fillId="2" borderId="20" xfId="0" applyFont="1" applyFill="1" applyBorder="1" applyAlignment="1">
      <alignment vertical="center" wrapText="1"/>
    </xf>
    <xf numFmtId="0" fontId="30" fillId="0" borderId="28" xfId="0" applyFont="1" applyBorder="1" applyAlignment="1" applyProtection="1">
      <alignment horizontal="center" vertical="center"/>
      <protection locked="0"/>
    </xf>
    <xf numFmtId="0" fontId="9" fillId="0" borderId="16" xfId="0" applyFont="1" applyBorder="1" applyAlignment="1">
      <alignment vertical="center"/>
    </xf>
    <xf numFmtId="0" fontId="10" fillId="0" borderId="16" xfId="0" applyFont="1" applyBorder="1" applyAlignment="1">
      <alignment vertical="center"/>
    </xf>
    <xf numFmtId="164" fontId="5" fillId="0" borderId="15" xfId="0" applyNumberFormat="1" applyFont="1" applyBorder="1" applyAlignment="1">
      <alignment horizontal="center" vertical="center"/>
    </xf>
    <xf numFmtId="164" fontId="5" fillId="0" borderId="29" xfId="0" applyNumberFormat="1" applyFont="1" applyBorder="1" applyAlignment="1">
      <alignment horizontal="center" vertical="center"/>
    </xf>
    <xf numFmtId="0" fontId="39" fillId="0" borderId="31" xfId="0" applyFont="1" applyBorder="1" applyAlignment="1">
      <alignment horizontal="center" vertical="center"/>
    </xf>
    <xf numFmtId="0" fontId="8" fillId="0" borderId="31" xfId="0" applyFont="1" applyBorder="1" applyAlignment="1">
      <alignment horizontal="right" vertical="center"/>
    </xf>
    <xf numFmtId="0" fontId="26" fillId="2" borderId="30"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0" xfId="0" applyFont="1" applyFill="1" applyAlignment="1">
      <alignment horizontal="right" vertical="center"/>
    </xf>
    <xf numFmtId="0" fontId="30" fillId="0" borderId="4" xfId="0" applyFont="1" applyBorder="1" applyAlignment="1" applyProtection="1">
      <alignment horizontal="center" vertical="center"/>
      <protection locked="0"/>
    </xf>
    <xf numFmtId="6" fontId="5" fillId="0" borderId="25" xfId="0" applyNumberFormat="1" applyFont="1" applyBorder="1" applyAlignment="1">
      <alignment horizontal="center" vertical="center"/>
    </xf>
    <xf numFmtId="164" fontId="5" fillId="0" borderId="5" xfId="0" applyNumberFormat="1" applyFont="1" applyBorder="1" applyAlignment="1">
      <alignment horizontal="center" vertical="center"/>
    </xf>
    <xf numFmtId="164" fontId="5" fillId="0" borderId="32" xfId="0" applyNumberFormat="1" applyFont="1" applyBorder="1" applyAlignment="1">
      <alignment horizontal="center" vertical="center"/>
    </xf>
    <xf numFmtId="164" fontId="5" fillId="0" borderId="34" xfId="0" applyNumberFormat="1" applyFont="1" applyBorder="1" applyAlignment="1">
      <alignment horizontal="center" vertical="center"/>
    </xf>
    <xf numFmtId="164" fontId="5" fillId="0" borderId="25" xfId="0" applyNumberFormat="1" applyFont="1" applyBorder="1" applyAlignment="1">
      <alignment horizontal="center" vertical="center"/>
    </xf>
    <xf numFmtId="164" fontId="5" fillId="0" borderId="35" xfId="0" applyNumberFormat="1" applyFont="1" applyBorder="1" applyAlignment="1">
      <alignment horizontal="center" vertical="center"/>
    </xf>
    <xf numFmtId="0" fontId="6" fillId="0" borderId="0" xfId="0" applyFont="1"/>
    <xf numFmtId="0" fontId="15" fillId="0" borderId="0" xfId="0" applyFont="1"/>
    <xf numFmtId="0" fontId="9" fillId="0" borderId="33" xfId="0" applyFont="1" applyBorder="1" applyAlignment="1">
      <alignment vertical="center" wrapText="1"/>
    </xf>
    <xf numFmtId="0" fontId="30" fillId="2" borderId="0" xfId="0" applyFont="1" applyFill="1" applyAlignment="1">
      <alignment horizontal="center"/>
    </xf>
    <xf numFmtId="0" fontId="30" fillId="0" borderId="0" xfId="0" applyFont="1" applyAlignment="1">
      <alignment horizontal="center"/>
    </xf>
    <xf numFmtId="0" fontId="30" fillId="0" borderId="1" xfId="0" applyFont="1" applyBorder="1" applyAlignment="1">
      <alignment horizontal="center"/>
    </xf>
    <xf numFmtId="0" fontId="30" fillId="0" borderId="30" xfId="0" applyFont="1" applyBorder="1" applyAlignment="1">
      <alignment horizontal="center"/>
    </xf>
    <xf numFmtId="0" fontId="30" fillId="2" borderId="1" xfId="0" applyFont="1" applyFill="1" applyBorder="1" applyAlignment="1">
      <alignment horizontal="center"/>
    </xf>
    <xf numFmtId="0" fontId="30" fillId="0" borderId="4" xfId="0" applyFont="1" applyBorder="1" applyAlignment="1">
      <alignment horizontal="center" vertical="center"/>
    </xf>
    <xf numFmtId="0" fontId="30" fillId="0" borderId="0" xfId="0" applyFont="1" applyAlignment="1" applyProtection="1">
      <alignment horizontal="center"/>
      <protection locked="0"/>
    </xf>
    <xf numFmtId="0" fontId="30" fillId="2" borderId="11" xfId="0" applyFont="1" applyFill="1" applyBorder="1" applyAlignment="1" applyProtection="1">
      <alignment horizontal="center"/>
      <protection locked="0"/>
    </xf>
    <xf numFmtId="0" fontId="30" fillId="0" borderId="12" xfId="0" applyFont="1" applyBorder="1" applyAlignment="1" applyProtection="1">
      <alignment horizontal="center"/>
      <protection locked="0"/>
    </xf>
    <xf numFmtId="0" fontId="30" fillId="0" borderId="15" xfId="0" applyFont="1" applyBorder="1" applyAlignment="1" applyProtection="1">
      <alignment horizontal="center"/>
      <protection locked="0"/>
    </xf>
    <xf numFmtId="0" fontId="30" fillId="0" borderId="21" xfId="0" applyFont="1" applyBorder="1" applyAlignment="1">
      <alignment horizontal="center"/>
    </xf>
    <xf numFmtId="0" fontId="37" fillId="0" borderId="21" xfId="0" applyFont="1" applyBorder="1" applyAlignment="1">
      <alignment horizontal="center"/>
    </xf>
    <xf numFmtId="0" fontId="30" fillId="0" borderId="24" xfId="0" applyFont="1" applyBorder="1" applyAlignment="1" applyProtection="1">
      <alignment horizontal="center"/>
      <protection locked="0"/>
    </xf>
    <xf numFmtId="0" fontId="36" fillId="0" borderId="0" xfId="0" applyFont="1" applyAlignment="1">
      <alignment horizontal="center"/>
    </xf>
    <xf numFmtId="0" fontId="38" fillId="0" borderId="0" xfId="0" applyFont="1" applyAlignment="1">
      <alignment horizontal="center"/>
    </xf>
    <xf numFmtId="0" fontId="4" fillId="0" borderId="0" xfId="0" applyFont="1" applyAlignment="1">
      <alignment horizontal="center" vertical="center"/>
    </xf>
    <xf numFmtId="0" fontId="24" fillId="0" borderId="0" xfId="0" applyFont="1" applyAlignment="1">
      <alignment horizontal="center" vertical="center"/>
    </xf>
    <xf numFmtId="0" fontId="5" fillId="2" borderId="19" xfId="0" applyFont="1" applyFill="1" applyBorder="1" applyAlignment="1">
      <alignment horizontal="center" vertical="center" wrapText="1"/>
    </xf>
    <xf numFmtId="0" fontId="20" fillId="0" borderId="0" xfId="0" applyFont="1" applyAlignment="1">
      <alignment horizontal="center"/>
    </xf>
    <xf numFmtId="0" fontId="21" fillId="0" borderId="25" xfId="0" applyFont="1" applyBorder="1" applyAlignment="1">
      <alignment horizontal="left" vertical="center" wrapText="1"/>
    </xf>
    <xf numFmtId="0" fontId="34" fillId="0" borderId="25" xfId="0" applyFont="1" applyBorder="1" applyAlignment="1">
      <alignment horizontal="left" vertical="center" wrapText="1"/>
    </xf>
    <xf numFmtId="0" fontId="4" fillId="2" borderId="0" xfId="0" applyFont="1" applyFill="1" applyAlignment="1" applyProtection="1">
      <alignment vertical="center"/>
      <protection locked="0"/>
    </xf>
    <xf numFmtId="166" fontId="13" fillId="0" borderId="0" xfId="2" applyNumberFormat="1" applyFont="1" applyBorder="1" applyAlignment="1">
      <alignment horizontal="center" vertical="center"/>
    </xf>
    <xf numFmtId="166" fontId="13" fillId="0" borderId="5" xfId="2" applyNumberFormat="1" applyFont="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cellXfs>
  <cellStyles count="3">
    <cellStyle name="Milliers 2" xfId="2" xr:uid="{45B43DB8-4C4B-4E8F-A98C-4B7480532CFD}"/>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253171</xdr:colOff>
      <xdr:row>1</xdr:row>
      <xdr:rowOff>3176</xdr:rowOff>
    </xdr:from>
    <xdr:to>
      <xdr:col>2</xdr:col>
      <xdr:colOff>3275771</xdr:colOff>
      <xdr:row>7</xdr:row>
      <xdr:rowOff>315127</xdr:rowOff>
    </xdr:to>
    <xdr:pic>
      <xdr:nvPicPr>
        <xdr:cNvPr id="5" name="Image 4">
          <a:extLst>
            <a:ext uri="{FF2B5EF4-FFF2-40B4-BE49-F238E27FC236}">
              <a16:creationId xmlns:a16="http://schemas.microsoft.com/office/drawing/2014/main" id="{8D3B2556-6E24-BD58-1727-5BA9B3577303}"/>
            </a:ext>
          </a:extLst>
        </xdr:cNvPr>
        <xdr:cNvPicPr>
          <a:picLocks noChangeAspect="1"/>
        </xdr:cNvPicPr>
      </xdr:nvPicPr>
      <xdr:blipFill>
        <a:blip xmlns:r="http://schemas.openxmlformats.org/officeDocument/2006/relationships" r:embed="rId1"/>
        <a:stretch>
          <a:fillRect/>
        </a:stretch>
      </xdr:blipFill>
      <xdr:spPr>
        <a:xfrm>
          <a:off x="16031541" y="624372"/>
          <a:ext cx="3022600" cy="2427191"/>
        </a:xfrm>
        <a:prstGeom prst="rect">
          <a:avLst/>
        </a:prstGeom>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020EA-0436-450D-B698-2D4E7C12C255}">
  <sheetPr>
    <pageSetUpPr fitToPage="1"/>
  </sheetPr>
  <dimension ref="A1:F168"/>
  <sheetViews>
    <sheetView tabSelected="1" zoomScale="46" zoomScaleNormal="46" zoomScaleSheetLayoutView="40" workbookViewId="0">
      <pane ySplit="1" topLeftCell="A2" activePane="bottomLeft" state="frozen"/>
      <selection pane="bottomLeft" activeCell="G4" sqref="G4"/>
    </sheetView>
  </sheetViews>
  <sheetFormatPr baseColWidth="10" defaultColWidth="11.453125" defaultRowHeight="49.5" customHeight="1" outlineLevelRow="1" x14ac:dyDescent="0.6"/>
  <cols>
    <col min="1" max="1" width="6.1796875" style="111" customWidth="1"/>
    <col min="2" max="2" width="219.7265625" style="9" hidden="1" customWidth="1"/>
    <col min="3" max="3" width="245.7265625" style="9" customWidth="1"/>
    <col min="4" max="4" width="24.54296875" style="18" customWidth="1"/>
    <col min="5" max="5" width="39.453125" style="115" customWidth="1"/>
    <col min="6" max="6" width="98" customWidth="1"/>
  </cols>
  <sheetData>
    <row r="1" spans="1:6" s="94" customFormat="1" ht="49.5" customHeight="1" x14ac:dyDescent="0.8">
      <c r="A1" s="97"/>
      <c r="B1" s="65" t="s">
        <v>228</v>
      </c>
      <c r="C1" s="66" t="s">
        <v>229</v>
      </c>
      <c r="D1" s="67"/>
      <c r="E1" s="68"/>
    </row>
    <row r="2" spans="1:6" ht="27.75" customHeight="1" x14ac:dyDescent="0.5">
      <c r="A2" s="97"/>
      <c r="B2" s="86" t="s">
        <v>0</v>
      </c>
      <c r="C2" s="86" t="s">
        <v>0</v>
      </c>
      <c r="D2" s="118"/>
      <c r="E2" s="118"/>
    </row>
    <row r="3" spans="1:6" ht="27.75" customHeight="1" x14ac:dyDescent="0.5">
      <c r="A3" s="97"/>
      <c r="B3" s="86" t="s">
        <v>1</v>
      </c>
      <c r="C3" s="86" t="s">
        <v>140</v>
      </c>
      <c r="D3" s="118"/>
      <c r="E3" s="118"/>
    </row>
    <row r="4" spans="1:6" ht="27.75" customHeight="1" x14ac:dyDescent="0.5">
      <c r="A4" s="97"/>
      <c r="B4" s="86" t="s">
        <v>2</v>
      </c>
      <c r="C4" s="86" t="s">
        <v>141</v>
      </c>
      <c r="D4" s="118"/>
      <c r="E4" s="118"/>
    </row>
    <row r="5" spans="1:6" ht="27.75" customHeight="1" x14ac:dyDescent="0.5">
      <c r="A5" s="97"/>
      <c r="B5" s="86" t="s">
        <v>3</v>
      </c>
      <c r="C5" s="86" t="s">
        <v>4</v>
      </c>
      <c r="D5" s="118"/>
      <c r="E5" s="118"/>
    </row>
    <row r="6" spans="1:6" ht="27.75" customHeight="1" x14ac:dyDescent="0.5">
      <c r="A6" s="97"/>
      <c r="B6" s="86" t="s">
        <v>143</v>
      </c>
      <c r="C6" s="86" t="s">
        <v>5</v>
      </c>
      <c r="D6" s="118"/>
      <c r="E6" s="118"/>
    </row>
    <row r="7" spans="1:6" ht="27.75" customHeight="1" x14ac:dyDescent="0.5">
      <c r="A7" s="97"/>
      <c r="B7" s="86" t="s">
        <v>107</v>
      </c>
      <c r="C7" s="86" t="s">
        <v>108</v>
      </c>
      <c r="D7" s="118"/>
      <c r="E7" s="118"/>
    </row>
    <row r="8" spans="1:6" ht="27.75" customHeight="1" x14ac:dyDescent="0.5">
      <c r="A8" s="97"/>
      <c r="B8" s="86" t="s">
        <v>6</v>
      </c>
      <c r="C8" s="86" t="s">
        <v>142</v>
      </c>
      <c r="D8" s="118"/>
      <c r="E8" s="118"/>
    </row>
    <row r="9" spans="1:6" ht="49.5" customHeight="1" thickBot="1" x14ac:dyDescent="0.55000000000000004">
      <c r="A9" s="98"/>
      <c r="B9" s="4"/>
      <c r="C9" s="4"/>
      <c r="D9" s="1"/>
      <c r="E9" s="112"/>
    </row>
    <row r="10" spans="1:6" ht="49.5" customHeight="1" x14ac:dyDescent="0.5">
      <c r="A10" s="99"/>
      <c r="B10" s="63" t="s">
        <v>213</v>
      </c>
      <c r="C10" s="63" t="s">
        <v>212</v>
      </c>
      <c r="D10" s="123" t="s">
        <v>77</v>
      </c>
      <c r="E10" s="124"/>
    </row>
    <row r="11" spans="1:6" ht="49.5" customHeight="1" thickBot="1" x14ac:dyDescent="0.55000000000000004">
      <c r="A11" s="100"/>
      <c r="B11" s="82"/>
      <c r="C11" s="83"/>
      <c r="D11" s="84" t="s">
        <v>7</v>
      </c>
      <c r="E11" s="85" t="s">
        <v>8</v>
      </c>
    </row>
    <row r="12" spans="1:6" ht="49.5" customHeight="1" outlineLevel="1" x14ac:dyDescent="0.35">
      <c r="A12" s="77">
        <v>1</v>
      </c>
      <c r="B12" s="78" t="s">
        <v>128</v>
      </c>
      <c r="C12" s="79" t="s">
        <v>301</v>
      </c>
      <c r="D12" s="80">
        <v>368000</v>
      </c>
      <c r="E12" s="81">
        <f>D12*A12</f>
        <v>368000</v>
      </c>
    </row>
    <row r="13" spans="1:6" ht="49.5" customHeight="1" thickBot="1" x14ac:dyDescent="0.4">
      <c r="A13" s="26"/>
      <c r="B13" s="23" t="s">
        <v>129</v>
      </c>
      <c r="C13" s="64" t="s">
        <v>302</v>
      </c>
      <c r="D13" s="24">
        <v>369000</v>
      </c>
      <c r="E13" s="25">
        <f t="shared" ref="E13" si="0">D13*A13</f>
        <v>0</v>
      </c>
    </row>
    <row r="14" spans="1:6" ht="49.5" customHeight="1" outlineLevel="1" thickBot="1" x14ac:dyDescent="0.4">
      <c r="A14" s="19"/>
      <c r="B14" s="12"/>
      <c r="C14" s="12"/>
      <c r="D14" s="3"/>
      <c r="E14" s="3">
        <f t="shared" ref="E14" si="1">D14*A14</f>
        <v>0</v>
      </c>
    </row>
    <row r="15" spans="1:6" s="95" customFormat="1" ht="49.5" customHeight="1" x14ac:dyDescent="0.5">
      <c r="A15" s="101"/>
      <c r="B15" s="69" t="s">
        <v>9</v>
      </c>
      <c r="C15" s="69" t="s">
        <v>293</v>
      </c>
      <c r="D15" s="121" t="s">
        <v>62</v>
      </c>
      <c r="E15" s="122"/>
      <c r="F15" s="13"/>
    </row>
    <row r="16" spans="1:6" s="9" customFormat="1" ht="49.5" customHeight="1" x14ac:dyDescent="0.35">
      <c r="A16" s="102"/>
      <c r="B16" s="13" t="s">
        <v>154</v>
      </c>
      <c r="C16" s="13" t="s">
        <v>292</v>
      </c>
      <c r="D16" s="119" t="s">
        <v>10</v>
      </c>
      <c r="E16" s="120"/>
      <c r="F16" s="13"/>
    </row>
    <row r="17" spans="1:6" s="9" customFormat="1" ht="49.5" customHeight="1" x14ac:dyDescent="0.35">
      <c r="A17" s="102"/>
      <c r="B17" s="13" t="s">
        <v>11</v>
      </c>
      <c r="C17" s="13" t="s">
        <v>12</v>
      </c>
      <c r="D17" s="119" t="s">
        <v>10</v>
      </c>
      <c r="E17" s="120"/>
      <c r="F17" s="13"/>
    </row>
    <row r="18" spans="1:6" s="9" customFormat="1" ht="49.5" customHeight="1" x14ac:dyDescent="0.35">
      <c r="A18" s="102"/>
      <c r="B18" s="13" t="s">
        <v>126</v>
      </c>
      <c r="C18" s="13" t="s">
        <v>127</v>
      </c>
      <c r="D18" s="119" t="s">
        <v>10</v>
      </c>
      <c r="E18" s="120"/>
      <c r="F18" s="13"/>
    </row>
    <row r="19" spans="1:6" s="9" customFormat="1" ht="49.5" customHeight="1" x14ac:dyDescent="0.35">
      <c r="A19" s="102"/>
      <c r="B19" s="13" t="s">
        <v>78</v>
      </c>
      <c r="C19" s="13" t="s">
        <v>79</v>
      </c>
      <c r="D19" s="119" t="s">
        <v>10</v>
      </c>
      <c r="E19" s="120"/>
      <c r="F19" s="13"/>
    </row>
    <row r="20" spans="1:6" s="9" customFormat="1" ht="49.5" customHeight="1" x14ac:dyDescent="0.35">
      <c r="A20" s="102"/>
      <c r="B20" s="13" t="s">
        <v>64</v>
      </c>
      <c r="C20" s="13" t="s">
        <v>65</v>
      </c>
      <c r="D20" s="119" t="s">
        <v>10</v>
      </c>
      <c r="E20" s="120"/>
      <c r="F20" s="13"/>
    </row>
    <row r="21" spans="1:6" s="9" customFormat="1" ht="49.5" customHeight="1" x14ac:dyDescent="0.35">
      <c r="A21" s="102"/>
      <c r="B21" s="13" t="s">
        <v>66</v>
      </c>
      <c r="C21" s="13" t="s">
        <v>63</v>
      </c>
      <c r="D21" s="119" t="s">
        <v>10</v>
      </c>
      <c r="E21" s="120"/>
      <c r="F21" s="13"/>
    </row>
    <row r="22" spans="1:6" s="9" customFormat="1" ht="49.5" customHeight="1" x14ac:dyDescent="0.35">
      <c r="A22" s="102"/>
      <c r="B22" s="13" t="s">
        <v>80</v>
      </c>
      <c r="C22" s="13" t="s">
        <v>258</v>
      </c>
      <c r="D22" s="119" t="s">
        <v>10</v>
      </c>
      <c r="E22" s="120"/>
      <c r="F22" s="13"/>
    </row>
    <row r="23" spans="1:6" s="9" customFormat="1" ht="49.5" customHeight="1" x14ac:dyDescent="0.35">
      <c r="A23" s="102"/>
      <c r="B23" s="13" t="s">
        <v>146</v>
      </c>
      <c r="C23" s="13" t="s">
        <v>147</v>
      </c>
      <c r="D23" s="119" t="s">
        <v>10</v>
      </c>
      <c r="E23" s="120"/>
      <c r="F23" s="13"/>
    </row>
    <row r="24" spans="1:6" s="9" customFormat="1" ht="49.5" customHeight="1" x14ac:dyDescent="0.35">
      <c r="A24" s="87"/>
      <c r="B24" s="13" t="s">
        <v>67</v>
      </c>
      <c r="C24" s="13" t="s">
        <v>81</v>
      </c>
      <c r="D24" s="119" t="s">
        <v>10</v>
      </c>
      <c r="E24" s="120"/>
      <c r="F24" s="13"/>
    </row>
    <row r="25" spans="1:6" s="9" customFormat="1" ht="49.5" customHeight="1" x14ac:dyDescent="0.35">
      <c r="A25" s="102"/>
      <c r="B25" s="12" t="s">
        <v>175</v>
      </c>
      <c r="C25" s="13" t="s">
        <v>259</v>
      </c>
      <c r="D25" s="119" t="s">
        <v>10</v>
      </c>
      <c r="E25" s="120"/>
      <c r="F25" s="13"/>
    </row>
    <row r="26" spans="1:6" s="9" customFormat="1" ht="49.5" customHeight="1" x14ac:dyDescent="0.35">
      <c r="A26" s="102"/>
      <c r="B26" s="13" t="s">
        <v>155</v>
      </c>
      <c r="C26" s="13" t="s">
        <v>260</v>
      </c>
      <c r="D26" s="119" t="s">
        <v>10</v>
      </c>
      <c r="E26" s="120"/>
      <c r="F26" s="13"/>
    </row>
    <row r="27" spans="1:6" s="9" customFormat="1" ht="49.5" customHeight="1" x14ac:dyDescent="0.35">
      <c r="A27" s="102"/>
      <c r="B27" s="13" t="s">
        <v>16</v>
      </c>
      <c r="C27" s="13" t="s">
        <v>17</v>
      </c>
      <c r="D27" s="119" t="s">
        <v>10</v>
      </c>
      <c r="E27" s="120"/>
      <c r="F27" s="13"/>
    </row>
    <row r="28" spans="1:6" s="2" customFormat="1" ht="49.5" customHeight="1" x14ac:dyDescent="0.35">
      <c r="A28" s="102"/>
      <c r="B28" s="13" t="s">
        <v>171</v>
      </c>
      <c r="C28" s="13" t="s">
        <v>261</v>
      </c>
      <c r="D28" s="119" t="s">
        <v>10</v>
      </c>
      <c r="E28" s="120"/>
      <c r="F28" s="13"/>
    </row>
    <row r="29" spans="1:6" s="2" customFormat="1" ht="49.5" customHeight="1" x14ac:dyDescent="0.35">
      <c r="A29" s="102"/>
      <c r="B29" s="13" t="s">
        <v>217</v>
      </c>
      <c r="C29" s="13" t="s">
        <v>218</v>
      </c>
      <c r="D29" s="119" t="s">
        <v>10</v>
      </c>
      <c r="E29" s="120"/>
      <c r="F29" s="13"/>
    </row>
    <row r="30" spans="1:6" s="9" customFormat="1" ht="49.5" customHeight="1" x14ac:dyDescent="0.35">
      <c r="A30" s="102"/>
      <c r="B30" s="13" t="s">
        <v>82</v>
      </c>
      <c r="C30" s="12" t="s">
        <v>262</v>
      </c>
      <c r="D30" s="119" t="s">
        <v>10</v>
      </c>
      <c r="E30" s="120"/>
      <c r="F30" s="13"/>
    </row>
    <row r="31" spans="1:6" s="9" customFormat="1" ht="49.5" customHeight="1" x14ac:dyDescent="0.35">
      <c r="A31" s="102"/>
      <c r="B31" s="13" t="s">
        <v>150</v>
      </c>
      <c r="C31" s="12" t="s">
        <v>151</v>
      </c>
      <c r="D31" s="119" t="s">
        <v>10</v>
      </c>
      <c r="E31" s="120"/>
      <c r="F31" s="13"/>
    </row>
    <row r="32" spans="1:6" s="9" customFormat="1" ht="49.5" customHeight="1" x14ac:dyDescent="0.35">
      <c r="A32" s="102"/>
      <c r="B32" s="13" t="s">
        <v>173</v>
      </c>
      <c r="C32" s="12" t="s">
        <v>174</v>
      </c>
      <c r="D32" s="119" t="s">
        <v>10</v>
      </c>
      <c r="E32" s="120"/>
      <c r="F32" s="13"/>
    </row>
    <row r="33" spans="1:6" s="9" customFormat="1" ht="49.5" customHeight="1" x14ac:dyDescent="0.35">
      <c r="A33" s="102"/>
      <c r="B33" s="13" t="s">
        <v>179</v>
      </c>
      <c r="C33" s="12" t="s">
        <v>180</v>
      </c>
      <c r="D33" s="119" t="s">
        <v>10</v>
      </c>
      <c r="E33" s="120"/>
      <c r="F33" s="13"/>
    </row>
    <row r="34" spans="1:6" s="9" customFormat="1" ht="49.5" customHeight="1" x14ac:dyDescent="0.35">
      <c r="A34" s="102"/>
      <c r="B34" s="13" t="s">
        <v>178</v>
      </c>
      <c r="C34" s="13" t="s">
        <v>181</v>
      </c>
      <c r="D34" s="119" t="s">
        <v>10</v>
      </c>
      <c r="E34" s="120"/>
      <c r="F34" s="13"/>
    </row>
    <row r="35" spans="1:6" s="9" customFormat="1" ht="49.5" customHeight="1" x14ac:dyDescent="0.35">
      <c r="A35" s="102"/>
      <c r="B35" s="13" t="s">
        <v>18</v>
      </c>
      <c r="C35" s="13" t="s">
        <v>263</v>
      </c>
      <c r="D35" s="119" t="s">
        <v>10</v>
      </c>
      <c r="E35" s="120"/>
      <c r="F35" s="13"/>
    </row>
    <row r="36" spans="1:6" s="9" customFormat="1" ht="49.5" customHeight="1" x14ac:dyDescent="0.35">
      <c r="A36" s="87"/>
      <c r="B36" s="13" t="s">
        <v>195</v>
      </c>
      <c r="C36" s="14" t="s">
        <v>196</v>
      </c>
      <c r="D36" s="119" t="s">
        <v>10</v>
      </c>
      <c r="E36" s="120"/>
      <c r="F36" s="13"/>
    </row>
    <row r="37" spans="1:6" s="9" customFormat="1" ht="49.5" customHeight="1" x14ac:dyDescent="0.35">
      <c r="A37" s="102"/>
      <c r="B37" s="13" t="s">
        <v>15</v>
      </c>
      <c r="C37" s="13" t="s">
        <v>264</v>
      </c>
      <c r="D37" s="119" t="s">
        <v>10</v>
      </c>
      <c r="E37" s="120"/>
      <c r="F37" s="13"/>
    </row>
    <row r="38" spans="1:6" s="9" customFormat="1" ht="49.5" customHeight="1" x14ac:dyDescent="0.35">
      <c r="A38" s="102"/>
      <c r="B38" s="13" t="s">
        <v>122</v>
      </c>
      <c r="C38" s="13" t="s">
        <v>248</v>
      </c>
      <c r="D38" s="119" t="s">
        <v>10</v>
      </c>
      <c r="E38" s="120"/>
      <c r="F38" s="13"/>
    </row>
    <row r="39" spans="1:6" s="9" customFormat="1" ht="49.5" customHeight="1" x14ac:dyDescent="0.35">
      <c r="A39" s="102"/>
      <c r="B39" s="12" t="s">
        <v>13</v>
      </c>
      <c r="C39" s="13" t="s">
        <v>14</v>
      </c>
      <c r="D39" s="119" t="s">
        <v>10</v>
      </c>
      <c r="E39" s="120"/>
      <c r="F39" s="13"/>
    </row>
    <row r="40" spans="1:6" s="9" customFormat="1" ht="49.5" customHeight="1" x14ac:dyDescent="0.35">
      <c r="A40" s="102"/>
      <c r="B40" s="12" t="s">
        <v>123</v>
      </c>
      <c r="C40" s="13" t="s">
        <v>83</v>
      </c>
      <c r="D40" s="119" t="s">
        <v>10</v>
      </c>
      <c r="E40" s="120"/>
      <c r="F40" s="13"/>
    </row>
    <row r="41" spans="1:6" s="9" customFormat="1" ht="49.5" customHeight="1" x14ac:dyDescent="0.35">
      <c r="A41" s="102"/>
      <c r="B41" s="12" t="s">
        <v>84</v>
      </c>
      <c r="C41" s="13" t="s">
        <v>19</v>
      </c>
      <c r="D41" s="119" t="s">
        <v>10</v>
      </c>
      <c r="E41" s="120"/>
      <c r="F41" s="13"/>
    </row>
    <row r="42" spans="1:6" s="9" customFormat="1" ht="68" customHeight="1" x14ac:dyDescent="0.35">
      <c r="A42" s="102"/>
      <c r="B42" s="2" t="s">
        <v>182</v>
      </c>
      <c r="C42" s="2" t="s">
        <v>265</v>
      </c>
      <c r="D42" s="119" t="s">
        <v>10</v>
      </c>
      <c r="E42" s="120"/>
      <c r="F42" s="13"/>
    </row>
    <row r="43" spans="1:6" ht="49.5" customHeight="1" x14ac:dyDescent="0.35">
      <c r="A43" s="87"/>
      <c r="B43" s="11" t="s">
        <v>96</v>
      </c>
      <c r="C43" s="11" t="s">
        <v>144</v>
      </c>
      <c r="D43" s="119" t="s">
        <v>10</v>
      </c>
      <c r="E43" s="120"/>
      <c r="F43" s="13"/>
    </row>
    <row r="44" spans="1:6" s="20" customFormat="1" ht="49.5" customHeight="1" thickBot="1" x14ac:dyDescent="0.4">
      <c r="A44" s="26">
        <v>1</v>
      </c>
      <c r="B44" s="27" t="s">
        <v>20</v>
      </c>
      <c r="C44" s="27" t="s">
        <v>294</v>
      </c>
      <c r="D44" s="28">
        <v>58700</v>
      </c>
      <c r="E44" s="25">
        <f t="shared" ref="E44" si="2">D44*A44</f>
        <v>58700</v>
      </c>
      <c r="F44" s="13"/>
    </row>
    <row r="45" spans="1:6" ht="49.5" customHeight="1" thickBot="1" x14ac:dyDescent="0.55000000000000004">
      <c r="A45" s="103"/>
      <c r="B45" s="7" t="s">
        <v>21</v>
      </c>
      <c r="C45" s="7" t="s">
        <v>21</v>
      </c>
      <c r="D45" s="6"/>
      <c r="E45" s="113"/>
      <c r="F45" s="13"/>
    </row>
    <row r="46" spans="1:6" s="15" customFormat="1" ht="49.5" customHeight="1" x14ac:dyDescent="0.5">
      <c r="A46" s="104"/>
      <c r="B46" s="70" t="s">
        <v>22</v>
      </c>
      <c r="C46" s="71" t="s">
        <v>295</v>
      </c>
      <c r="D46" s="72"/>
      <c r="E46" s="73">
        <f>D46*A46</f>
        <v>0</v>
      </c>
      <c r="F46" s="13"/>
    </row>
    <row r="47" spans="1:6" s="15" customFormat="1" ht="69" customHeight="1" x14ac:dyDescent="0.5">
      <c r="A47" s="105"/>
      <c r="B47" s="30" t="s">
        <v>192</v>
      </c>
      <c r="C47" s="30" t="s">
        <v>266</v>
      </c>
      <c r="D47" s="31"/>
      <c r="E47" s="32"/>
      <c r="F47" s="13"/>
    </row>
    <row r="48" spans="1:6" s="15" customFormat="1" ht="87.75" customHeight="1" x14ac:dyDescent="0.5">
      <c r="A48" s="106"/>
      <c r="B48" s="33" t="s">
        <v>220</v>
      </c>
      <c r="C48" s="33" t="s">
        <v>289</v>
      </c>
      <c r="D48" s="34"/>
      <c r="E48" s="35"/>
      <c r="F48" s="13"/>
    </row>
    <row r="49" spans="1:6" ht="49.5" customHeight="1" thickBot="1" x14ac:dyDescent="0.4">
      <c r="A49" s="26"/>
      <c r="B49" s="29" t="s">
        <v>23</v>
      </c>
      <c r="C49" s="29" t="s">
        <v>296</v>
      </c>
      <c r="D49" s="28">
        <v>10160</v>
      </c>
      <c r="E49" s="93">
        <f t="shared" ref="E49" si="3">D49*A49</f>
        <v>0</v>
      </c>
      <c r="F49" s="13"/>
    </row>
    <row r="50" spans="1:6" ht="49.5" customHeight="1" thickBot="1" x14ac:dyDescent="0.55000000000000004">
      <c r="A50" s="103"/>
      <c r="B50" s="8"/>
      <c r="C50" s="8"/>
      <c r="D50" s="6"/>
      <c r="E50" s="113"/>
      <c r="F50" s="13"/>
    </row>
    <row r="51" spans="1:6" ht="49.5" customHeight="1" x14ac:dyDescent="0.35">
      <c r="A51" s="74" t="s">
        <v>24</v>
      </c>
      <c r="B51" s="75" t="s">
        <v>25</v>
      </c>
      <c r="C51" s="75" t="s">
        <v>26</v>
      </c>
      <c r="D51" s="76"/>
      <c r="E51" s="114"/>
      <c r="F51" s="13"/>
    </row>
    <row r="52" spans="1:6" ht="48.5" customHeight="1" x14ac:dyDescent="0.35">
      <c r="A52" s="36"/>
      <c r="B52" s="46" t="s">
        <v>210</v>
      </c>
      <c r="C52" s="46" t="s">
        <v>209</v>
      </c>
      <c r="D52" s="91">
        <v>3430</v>
      </c>
      <c r="E52" s="89">
        <f t="shared" ref="E52:E64" si="4">D52*A52</f>
        <v>0</v>
      </c>
      <c r="F52" s="13"/>
    </row>
    <row r="53" spans="1:6" ht="40.5" customHeight="1" x14ac:dyDescent="0.35">
      <c r="A53" s="36"/>
      <c r="B53" s="37" t="s">
        <v>211</v>
      </c>
      <c r="C53" s="37" t="s">
        <v>267</v>
      </c>
      <c r="D53" s="38">
        <v>5660</v>
      </c>
      <c r="E53" s="89">
        <f t="shared" si="4"/>
        <v>0</v>
      </c>
      <c r="F53" s="13"/>
    </row>
    <row r="54" spans="1:6" ht="49.5" hidden="1" customHeight="1" x14ac:dyDescent="0.35">
      <c r="A54" s="36"/>
      <c r="B54" s="37" t="s">
        <v>250</v>
      </c>
      <c r="C54" s="37" t="s">
        <v>223</v>
      </c>
      <c r="D54" s="38">
        <v>3420</v>
      </c>
      <c r="E54" s="89">
        <f t="shared" si="4"/>
        <v>0</v>
      </c>
      <c r="F54" s="13"/>
    </row>
    <row r="55" spans="1:6" ht="44.25" hidden="1" customHeight="1" x14ac:dyDescent="0.35">
      <c r="A55" s="36"/>
      <c r="B55" s="37" t="s">
        <v>109</v>
      </c>
      <c r="C55" s="37" t="s">
        <v>109</v>
      </c>
      <c r="D55" s="38">
        <v>510</v>
      </c>
      <c r="E55" s="89">
        <f t="shared" si="4"/>
        <v>0</v>
      </c>
      <c r="F55" s="13"/>
    </row>
    <row r="56" spans="1:6" ht="45.75" hidden="1" customHeight="1" x14ac:dyDescent="0.35">
      <c r="A56" s="36"/>
      <c r="B56" s="37" t="s">
        <v>216</v>
      </c>
      <c r="C56" s="37" t="s">
        <v>216</v>
      </c>
      <c r="D56" s="38">
        <v>510</v>
      </c>
      <c r="E56" s="89">
        <f t="shared" si="4"/>
        <v>0</v>
      </c>
      <c r="F56" s="13"/>
    </row>
    <row r="57" spans="1:6" ht="49.5" customHeight="1" outlineLevel="1" x14ac:dyDescent="0.35">
      <c r="A57" s="36"/>
      <c r="B57" s="37" t="s">
        <v>138</v>
      </c>
      <c r="C57" s="37" t="s">
        <v>268</v>
      </c>
      <c r="D57" s="38">
        <v>5750</v>
      </c>
      <c r="E57" s="89">
        <f t="shared" si="4"/>
        <v>0</v>
      </c>
      <c r="F57" s="13"/>
    </row>
    <row r="58" spans="1:6" ht="49.5" customHeight="1" outlineLevel="1" x14ac:dyDescent="0.35">
      <c r="A58" s="36"/>
      <c r="B58" s="37" t="s">
        <v>255</v>
      </c>
      <c r="C58" s="37" t="s">
        <v>269</v>
      </c>
      <c r="D58" s="38">
        <v>4880</v>
      </c>
      <c r="E58" s="89">
        <f t="shared" si="4"/>
        <v>0</v>
      </c>
      <c r="F58" s="13"/>
    </row>
    <row r="59" spans="1:6" ht="49.5" customHeight="1" x14ac:dyDescent="0.35">
      <c r="A59" s="36"/>
      <c r="B59" s="37" t="s">
        <v>231</v>
      </c>
      <c r="C59" s="37" t="s">
        <v>232</v>
      </c>
      <c r="D59" s="38">
        <v>2170</v>
      </c>
      <c r="E59" s="89">
        <f t="shared" si="4"/>
        <v>0</v>
      </c>
      <c r="F59" s="13"/>
    </row>
    <row r="60" spans="1:6" ht="49.5" customHeight="1" x14ac:dyDescent="0.35">
      <c r="A60" s="36"/>
      <c r="B60" s="37" t="s">
        <v>230</v>
      </c>
      <c r="C60" s="37" t="s">
        <v>270</v>
      </c>
      <c r="D60" s="38">
        <v>2520</v>
      </c>
      <c r="E60" s="89">
        <f t="shared" si="4"/>
        <v>0</v>
      </c>
      <c r="F60" s="13"/>
    </row>
    <row r="61" spans="1:6" ht="50.5" customHeight="1" x14ac:dyDescent="0.35">
      <c r="A61" s="36"/>
      <c r="B61" s="37" t="s">
        <v>236</v>
      </c>
      <c r="C61" s="37" t="s">
        <v>271</v>
      </c>
      <c r="D61" s="38">
        <v>4160</v>
      </c>
      <c r="E61" s="89">
        <f t="shared" si="4"/>
        <v>0</v>
      </c>
      <c r="F61" s="13"/>
    </row>
    <row r="62" spans="1:6" ht="56.5" customHeight="1" x14ac:dyDescent="0.35">
      <c r="A62" s="36"/>
      <c r="B62" s="37" t="s">
        <v>225</v>
      </c>
      <c r="C62" s="37" t="s">
        <v>272</v>
      </c>
      <c r="D62" s="38">
        <v>1740</v>
      </c>
      <c r="E62" s="89">
        <f t="shared" si="4"/>
        <v>0</v>
      </c>
      <c r="F62" s="13"/>
    </row>
    <row r="63" spans="1:6" ht="49.5" customHeight="1" x14ac:dyDescent="0.35">
      <c r="A63" s="36"/>
      <c r="B63" s="37" t="s">
        <v>85</v>
      </c>
      <c r="C63" s="37" t="s">
        <v>86</v>
      </c>
      <c r="D63" s="38">
        <v>1330</v>
      </c>
      <c r="E63" s="89">
        <f t="shared" si="4"/>
        <v>0</v>
      </c>
      <c r="F63" s="13"/>
    </row>
    <row r="64" spans="1:6" ht="49.5" customHeight="1" thickBot="1" x14ac:dyDescent="0.4">
      <c r="A64" s="40"/>
      <c r="B64" s="41" t="s">
        <v>27</v>
      </c>
      <c r="C64" s="41" t="s">
        <v>28</v>
      </c>
      <c r="D64" s="92">
        <v>1640</v>
      </c>
      <c r="E64" s="90">
        <f t="shared" si="4"/>
        <v>0</v>
      </c>
      <c r="F64" s="13"/>
    </row>
    <row r="65" spans="1:6" ht="49.5" customHeight="1" thickBot="1" x14ac:dyDescent="0.4">
      <c r="A65" s="19"/>
      <c r="B65" s="11"/>
      <c r="D65" s="3"/>
      <c r="E65" s="3"/>
      <c r="F65" s="13"/>
    </row>
    <row r="66" spans="1:6" ht="49.5" customHeight="1" x14ac:dyDescent="0.35">
      <c r="A66" s="74" t="s">
        <v>24</v>
      </c>
      <c r="B66" s="75" t="s">
        <v>29</v>
      </c>
      <c r="C66" s="75" t="s">
        <v>297</v>
      </c>
      <c r="D66" s="76"/>
      <c r="E66" s="114"/>
      <c r="F66" s="13"/>
    </row>
    <row r="67" spans="1:6" ht="49.5" customHeight="1" x14ac:dyDescent="0.35">
      <c r="A67" s="36"/>
      <c r="B67" s="37" t="s">
        <v>215</v>
      </c>
      <c r="C67" s="37" t="s">
        <v>214</v>
      </c>
      <c r="D67" s="91">
        <v>4370</v>
      </c>
      <c r="E67" s="89">
        <f t="shared" ref="E67:E77" si="5">D67*A67</f>
        <v>0</v>
      </c>
      <c r="F67" s="13"/>
    </row>
    <row r="68" spans="1:6" ht="49.5" customHeight="1" x14ac:dyDescent="0.35">
      <c r="A68" s="36"/>
      <c r="B68" s="43" t="s">
        <v>226</v>
      </c>
      <c r="C68" s="44" t="s">
        <v>227</v>
      </c>
      <c r="D68" s="38">
        <v>5910</v>
      </c>
      <c r="E68" s="89">
        <f t="shared" si="5"/>
        <v>0</v>
      </c>
      <c r="F68" s="13"/>
    </row>
    <row r="69" spans="1:6" ht="49.5" customHeight="1" x14ac:dyDescent="0.35">
      <c r="A69" s="36"/>
      <c r="B69" s="43" t="s">
        <v>300</v>
      </c>
      <c r="C69" s="43" t="s">
        <v>299</v>
      </c>
      <c r="D69" s="38">
        <v>5090</v>
      </c>
      <c r="E69" s="89">
        <f t="shared" si="5"/>
        <v>0</v>
      </c>
      <c r="F69" s="13"/>
    </row>
    <row r="70" spans="1:6" ht="49.5" customHeight="1" x14ac:dyDescent="0.35">
      <c r="A70" s="36"/>
      <c r="B70" s="37" t="s">
        <v>68</v>
      </c>
      <c r="C70" s="37" t="s">
        <v>273</v>
      </c>
      <c r="D70" s="38">
        <v>2970</v>
      </c>
      <c r="E70" s="89">
        <f t="shared" si="5"/>
        <v>0</v>
      </c>
      <c r="F70" s="13"/>
    </row>
    <row r="71" spans="1:6" ht="49.5" customHeight="1" x14ac:dyDescent="0.35">
      <c r="A71" s="36"/>
      <c r="B71" s="37" t="s">
        <v>252</v>
      </c>
      <c r="C71" s="37" t="s">
        <v>253</v>
      </c>
      <c r="D71" s="38">
        <v>22820</v>
      </c>
      <c r="E71" s="89">
        <f t="shared" si="5"/>
        <v>0</v>
      </c>
      <c r="F71" s="13"/>
    </row>
    <row r="72" spans="1:6" ht="49.5" customHeight="1" x14ac:dyDescent="0.35">
      <c r="A72" s="36"/>
      <c r="B72" s="37" t="s">
        <v>235</v>
      </c>
      <c r="C72" s="37" t="s">
        <v>303</v>
      </c>
      <c r="D72" s="38" t="s">
        <v>304</v>
      </c>
      <c r="E72" s="89"/>
      <c r="F72" s="13"/>
    </row>
    <row r="73" spans="1:6" ht="49.5" customHeight="1" x14ac:dyDescent="0.35">
      <c r="A73" s="36"/>
      <c r="B73" s="37" t="s">
        <v>233</v>
      </c>
      <c r="C73" s="37" t="s">
        <v>274</v>
      </c>
      <c r="D73" s="38">
        <v>2620</v>
      </c>
      <c r="E73" s="89">
        <f t="shared" si="5"/>
        <v>0</v>
      </c>
      <c r="F73" s="13"/>
    </row>
    <row r="74" spans="1:6" ht="64.5" customHeight="1" x14ac:dyDescent="0.35">
      <c r="A74" s="36"/>
      <c r="B74" s="37" t="s">
        <v>197</v>
      </c>
      <c r="C74" s="37" t="s">
        <v>198</v>
      </c>
      <c r="D74" s="38">
        <v>3520</v>
      </c>
      <c r="E74" s="89">
        <f t="shared" si="5"/>
        <v>0</v>
      </c>
      <c r="F74" s="13"/>
    </row>
    <row r="75" spans="1:6" ht="49.5" customHeight="1" x14ac:dyDescent="0.35">
      <c r="A75" s="36"/>
      <c r="B75" s="37" t="s">
        <v>169</v>
      </c>
      <c r="C75" s="37" t="s">
        <v>170</v>
      </c>
      <c r="D75" s="38">
        <v>1220</v>
      </c>
      <c r="E75" s="89">
        <f t="shared" si="5"/>
        <v>0</v>
      </c>
      <c r="F75" s="13"/>
    </row>
    <row r="76" spans="1:6" ht="49.5" customHeight="1" x14ac:dyDescent="0.35">
      <c r="A76" s="36"/>
      <c r="B76" s="46" t="s">
        <v>100</v>
      </c>
      <c r="C76" s="46" t="s">
        <v>145</v>
      </c>
      <c r="D76" s="38">
        <v>1130</v>
      </c>
      <c r="E76" s="89">
        <f t="shared" si="5"/>
        <v>0</v>
      </c>
      <c r="F76" s="13"/>
    </row>
    <row r="77" spans="1:6" ht="49.5" customHeight="1" thickBot="1" x14ac:dyDescent="0.4">
      <c r="A77" s="40"/>
      <c r="B77" s="47" t="s">
        <v>101</v>
      </c>
      <c r="C77" s="47" t="s">
        <v>102</v>
      </c>
      <c r="D77" s="92">
        <v>2510</v>
      </c>
      <c r="E77" s="90">
        <f t="shared" si="5"/>
        <v>0</v>
      </c>
      <c r="F77" s="13"/>
    </row>
    <row r="78" spans="1:6" ht="49.5" customHeight="1" thickBot="1" x14ac:dyDescent="0.4">
      <c r="A78" s="19"/>
      <c r="B78" s="2"/>
      <c r="C78" s="2"/>
      <c r="D78" s="3"/>
      <c r="E78" s="3"/>
      <c r="F78" s="13"/>
    </row>
    <row r="79" spans="1:6" ht="49.5" customHeight="1" x14ac:dyDescent="0.35">
      <c r="A79" s="74" t="s">
        <v>24</v>
      </c>
      <c r="B79" s="75" t="s">
        <v>30</v>
      </c>
      <c r="C79" s="75" t="s">
        <v>31</v>
      </c>
      <c r="D79" s="76"/>
      <c r="E79" s="114"/>
      <c r="F79" s="13"/>
    </row>
    <row r="80" spans="1:6" ht="49.5" customHeight="1" x14ac:dyDescent="0.35">
      <c r="A80" s="36"/>
      <c r="B80" s="46" t="s">
        <v>239</v>
      </c>
      <c r="C80" s="46" t="s">
        <v>159</v>
      </c>
      <c r="D80" s="91">
        <v>22210</v>
      </c>
      <c r="E80" s="89">
        <f t="shared" ref="E80:E95" si="6">D80*A80</f>
        <v>0</v>
      </c>
      <c r="F80" s="13"/>
    </row>
    <row r="81" spans="1:6" ht="49.5" customHeight="1" x14ac:dyDescent="0.35">
      <c r="A81" s="36"/>
      <c r="B81" s="46" t="s">
        <v>240</v>
      </c>
      <c r="C81" s="46" t="s">
        <v>160</v>
      </c>
      <c r="D81" s="38">
        <v>27990</v>
      </c>
      <c r="E81" s="89">
        <f t="shared" si="6"/>
        <v>0</v>
      </c>
      <c r="F81" s="13"/>
    </row>
    <row r="82" spans="1:6" ht="49.5" customHeight="1" x14ac:dyDescent="0.35">
      <c r="A82" s="36"/>
      <c r="B82" s="46" t="s">
        <v>157</v>
      </c>
      <c r="C82" s="46" t="s">
        <v>161</v>
      </c>
      <c r="D82" s="38">
        <v>12880</v>
      </c>
      <c r="E82" s="89">
        <f t="shared" si="6"/>
        <v>0</v>
      </c>
      <c r="F82" s="13"/>
    </row>
    <row r="83" spans="1:6" ht="49.5" customHeight="1" x14ac:dyDescent="0.35">
      <c r="A83" s="36"/>
      <c r="B83" s="46" t="s">
        <v>241</v>
      </c>
      <c r="C83" s="46" t="s">
        <v>162</v>
      </c>
      <c r="D83" s="38">
        <v>23890</v>
      </c>
      <c r="E83" s="89">
        <f t="shared" si="6"/>
        <v>0</v>
      </c>
      <c r="F83" s="13"/>
    </row>
    <row r="84" spans="1:6" ht="49.5" customHeight="1" x14ac:dyDescent="0.35">
      <c r="A84" s="36"/>
      <c r="B84" s="46" t="s">
        <v>242</v>
      </c>
      <c r="C84" s="46" t="s">
        <v>163</v>
      </c>
      <c r="D84" s="38">
        <v>29180</v>
      </c>
      <c r="E84" s="89">
        <f t="shared" si="6"/>
        <v>0</v>
      </c>
      <c r="F84" s="13"/>
    </row>
    <row r="85" spans="1:6" ht="49.5" customHeight="1" x14ac:dyDescent="0.35">
      <c r="A85" s="36"/>
      <c r="B85" s="46" t="s">
        <v>158</v>
      </c>
      <c r="C85" s="46" t="s">
        <v>164</v>
      </c>
      <c r="D85" s="38">
        <v>13810</v>
      </c>
      <c r="E85" s="89">
        <f t="shared" si="6"/>
        <v>0</v>
      </c>
      <c r="F85" s="13"/>
    </row>
    <row r="86" spans="1:6" ht="49.5" customHeight="1" x14ac:dyDescent="0.35">
      <c r="A86" s="36"/>
      <c r="B86" s="37" t="s">
        <v>87</v>
      </c>
      <c r="C86" s="37" t="s">
        <v>275</v>
      </c>
      <c r="D86" s="38">
        <v>14230</v>
      </c>
      <c r="E86" s="89">
        <f t="shared" si="6"/>
        <v>0</v>
      </c>
      <c r="F86" s="13"/>
    </row>
    <row r="87" spans="1:6" ht="49.5" customHeight="1" x14ac:dyDescent="0.35">
      <c r="A87" s="36"/>
      <c r="B87" s="37" t="s">
        <v>103</v>
      </c>
      <c r="C87" s="37" t="s">
        <v>105</v>
      </c>
      <c r="D87" s="38">
        <v>14190</v>
      </c>
      <c r="E87" s="89">
        <f t="shared" si="6"/>
        <v>0</v>
      </c>
      <c r="F87" s="13"/>
    </row>
    <row r="88" spans="1:6" s="2" customFormat="1" ht="49.5" customHeight="1" x14ac:dyDescent="0.35">
      <c r="A88" s="36"/>
      <c r="B88" s="46" t="s">
        <v>104</v>
      </c>
      <c r="C88" s="46" t="s">
        <v>106</v>
      </c>
      <c r="D88" s="38">
        <v>15980</v>
      </c>
      <c r="E88" s="89">
        <f t="shared" si="6"/>
        <v>0</v>
      </c>
      <c r="F88" s="13"/>
    </row>
    <row r="89" spans="1:6" ht="49.5" customHeight="1" x14ac:dyDescent="0.35">
      <c r="A89" s="36"/>
      <c r="B89" s="46" t="s">
        <v>243</v>
      </c>
      <c r="C89" s="46" t="s">
        <v>183</v>
      </c>
      <c r="D89" s="38">
        <v>1210</v>
      </c>
      <c r="E89" s="89">
        <f t="shared" si="6"/>
        <v>0</v>
      </c>
      <c r="F89" s="13"/>
    </row>
    <row r="90" spans="1:6" ht="49.5" customHeight="1" x14ac:dyDescent="0.35">
      <c r="A90" s="36"/>
      <c r="B90" s="46" t="s">
        <v>32</v>
      </c>
      <c r="C90" s="46" t="s">
        <v>88</v>
      </c>
      <c r="D90" s="38">
        <v>1650</v>
      </c>
      <c r="E90" s="89">
        <f t="shared" si="6"/>
        <v>0</v>
      </c>
      <c r="F90" s="13"/>
    </row>
    <row r="91" spans="1:6" ht="49.5" customHeight="1" x14ac:dyDescent="0.35">
      <c r="A91" s="36"/>
      <c r="B91" s="46" t="s">
        <v>199</v>
      </c>
      <c r="C91" s="46" t="s">
        <v>200</v>
      </c>
      <c r="D91" s="38">
        <v>210</v>
      </c>
      <c r="E91" s="89">
        <f t="shared" si="6"/>
        <v>0</v>
      </c>
      <c r="F91" s="13"/>
    </row>
    <row r="92" spans="1:6" ht="49.5" customHeight="1" x14ac:dyDescent="0.35">
      <c r="A92" s="36"/>
      <c r="B92" s="46" t="s">
        <v>111</v>
      </c>
      <c r="C92" s="46" t="s">
        <v>112</v>
      </c>
      <c r="D92" s="38">
        <v>4420</v>
      </c>
      <c r="E92" s="89">
        <f t="shared" si="6"/>
        <v>0</v>
      </c>
      <c r="F92" s="13"/>
    </row>
    <row r="93" spans="1:6" ht="49.5" customHeight="1" x14ac:dyDescent="0.35">
      <c r="A93" s="36"/>
      <c r="B93" s="46" t="s">
        <v>165</v>
      </c>
      <c r="C93" s="46" t="s">
        <v>167</v>
      </c>
      <c r="D93" s="38">
        <v>1920</v>
      </c>
      <c r="E93" s="89">
        <f t="shared" si="6"/>
        <v>0</v>
      </c>
      <c r="F93" s="13"/>
    </row>
    <row r="94" spans="1:6" s="2" customFormat="1" ht="49.5" customHeight="1" x14ac:dyDescent="0.35">
      <c r="A94" s="36"/>
      <c r="B94" s="46" t="s">
        <v>166</v>
      </c>
      <c r="C94" s="46" t="s">
        <v>168</v>
      </c>
      <c r="D94" s="38">
        <v>770</v>
      </c>
      <c r="E94" s="89">
        <f t="shared" si="6"/>
        <v>0</v>
      </c>
      <c r="F94" s="13"/>
    </row>
    <row r="95" spans="1:6" s="2" customFormat="1" ht="49.5" customHeight="1" thickBot="1" x14ac:dyDescent="0.4">
      <c r="A95" s="40"/>
      <c r="B95" s="47" t="s">
        <v>244</v>
      </c>
      <c r="C95" s="47" t="s">
        <v>276</v>
      </c>
      <c r="D95" s="92">
        <v>2170</v>
      </c>
      <c r="E95" s="90">
        <f t="shared" si="6"/>
        <v>0</v>
      </c>
      <c r="F95" s="13"/>
    </row>
    <row r="96" spans="1:6" s="2" customFormat="1" ht="49.5" customHeight="1" thickBot="1" x14ac:dyDescent="0.4">
      <c r="A96" s="19"/>
      <c r="D96" s="3"/>
      <c r="E96" s="3"/>
      <c r="F96" s="13"/>
    </row>
    <row r="97" spans="1:6" ht="49.5" customHeight="1" x14ac:dyDescent="0.35">
      <c r="A97" s="74" t="s">
        <v>24</v>
      </c>
      <c r="B97" s="75" t="s">
        <v>33</v>
      </c>
      <c r="C97" s="75" t="s">
        <v>34</v>
      </c>
      <c r="D97" s="76"/>
      <c r="E97" s="114"/>
      <c r="F97" s="13"/>
    </row>
    <row r="98" spans="1:6" ht="49.5" customHeight="1" x14ac:dyDescent="0.35">
      <c r="A98" s="36"/>
      <c r="B98" s="37" t="s">
        <v>130</v>
      </c>
      <c r="C98" s="37" t="s">
        <v>134</v>
      </c>
      <c r="D98" s="91">
        <v>2410</v>
      </c>
      <c r="E98" s="89">
        <f t="shared" ref="E98:E105" si="7">D98*A98</f>
        <v>0</v>
      </c>
      <c r="F98" s="13"/>
    </row>
    <row r="99" spans="1:6" ht="49.5" customHeight="1" x14ac:dyDescent="0.35">
      <c r="A99" s="36"/>
      <c r="B99" s="37" t="s">
        <v>131</v>
      </c>
      <c r="C99" s="37" t="s">
        <v>135</v>
      </c>
      <c r="D99" s="38">
        <v>2410</v>
      </c>
      <c r="E99" s="89">
        <f t="shared" si="7"/>
        <v>0</v>
      </c>
      <c r="F99" s="13"/>
    </row>
    <row r="100" spans="1:6" ht="49.5" customHeight="1" x14ac:dyDescent="0.35">
      <c r="A100" s="36"/>
      <c r="B100" s="37" t="s">
        <v>132</v>
      </c>
      <c r="C100" s="37" t="s">
        <v>136</v>
      </c>
      <c r="D100" s="38">
        <v>1700</v>
      </c>
      <c r="E100" s="89">
        <f t="shared" si="7"/>
        <v>0</v>
      </c>
      <c r="F100" s="13"/>
    </row>
    <row r="101" spans="1:6" ht="49.5" customHeight="1" x14ac:dyDescent="0.35">
      <c r="A101" s="36"/>
      <c r="B101" s="46" t="s">
        <v>133</v>
      </c>
      <c r="C101" s="46" t="s">
        <v>137</v>
      </c>
      <c r="D101" s="38">
        <v>1810</v>
      </c>
      <c r="E101" s="89">
        <f t="shared" si="7"/>
        <v>0</v>
      </c>
      <c r="F101" s="13"/>
    </row>
    <row r="102" spans="1:6" ht="49.5" customHeight="1" x14ac:dyDescent="0.35">
      <c r="A102" s="36"/>
      <c r="B102" s="46" t="s">
        <v>89</v>
      </c>
      <c r="C102" s="46" t="s">
        <v>277</v>
      </c>
      <c r="D102" s="38">
        <v>1240</v>
      </c>
      <c r="E102" s="89">
        <f t="shared" si="7"/>
        <v>0</v>
      </c>
      <c r="F102" s="13"/>
    </row>
    <row r="103" spans="1:6" ht="55.5" customHeight="1" x14ac:dyDescent="0.35">
      <c r="A103" s="36"/>
      <c r="B103" s="46" t="s">
        <v>221</v>
      </c>
      <c r="C103" s="46" t="s">
        <v>222</v>
      </c>
      <c r="D103" s="38">
        <v>3200</v>
      </c>
      <c r="E103" s="89">
        <f t="shared" si="7"/>
        <v>0</v>
      </c>
      <c r="F103" s="13"/>
    </row>
    <row r="104" spans="1:6" ht="49.5" customHeight="1" x14ac:dyDescent="0.35">
      <c r="A104" s="36"/>
      <c r="B104" s="46" t="s">
        <v>219</v>
      </c>
      <c r="C104" s="46" t="s">
        <v>245</v>
      </c>
      <c r="D104" s="38">
        <v>320</v>
      </c>
      <c r="E104" s="89">
        <f t="shared" si="7"/>
        <v>0</v>
      </c>
      <c r="F104" s="13"/>
    </row>
    <row r="105" spans="1:6" ht="49.5" customHeight="1" thickBot="1" x14ac:dyDescent="0.4">
      <c r="A105" s="36"/>
      <c r="B105" s="41" t="s">
        <v>69</v>
      </c>
      <c r="C105" s="41" t="s">
        <v>249</v>
      </c>
      <c r="D105" s="88">
        <v>960</v>
      </c>
      <c r="E105" s="42">
        <f t="shared" si="7"/>
        <v>0</v>
      </c>
      <c r="F105" s="13"/>
    </row>
    <row r="106" spans="1:6" ht="49.5" customHeight="1" thickBot="1" x14ac:dyDescent="0.4">
      <c r="A106" s="19"/>
      <c r="B106" s="2"/>
      <c r="C106" s="2"/>
      <c r="D106" s="22"/>
      <c r="E106" s="3"/>
      <c r="F106" s="13"/>
    </row>
    <row r="107" spans="1:6" ht="49.5" customHeight="1" x14ac:dyDescent="0.35">
      <c r="A107" s="74" t="s">
        <v>24</v>
      </c>
      <c r="B107" s="75" t="s">
        <v>35</v>
      </c>
      <c r="C107" s="75" t="s">
        <v>36</v>
      </c>
      <c r="D107" s="76"/>
      <c r="E107" s="114"/>
      <c r="F107" s="13"/>
    </row>
    <row r="108" spans="1:6" ht="49.5" customHeight="1" x14ac:dyDescent="0.35">
      <c r="A108" s="36"/>
      <c r="B108" s="46" t="s">
        <v>201</v>
      </c>
      <c r="C108" s="37" t="s">
        <v>202</v>
      </c>
      <c r="D108" s="45" t="s">
        <v>172</v>
      </c>
      <c r="E108" s="39"/>
      <c r="F108" s="13"/>
    </row>
    <row r="109" spans="1:6" ht="49.5" customHeight="1" x14ac:dyDescent="0.35">
      <c r="A109" s="36"/>
      <c r="B109" s="37" t="s">
        <v>203</v>
      </c>
      <c r="C109" s="37" t="s">
        <v>204</v>
      </c>
      <c r="D109" s="45">
        <v>780</v>
      </c>
      <c r="E109" s="39">
        <f t="shared" ref="E109:E111" si="8">D109*A109</f>
        <v>0</v>
      </c>
      <c r="F109" s="13"/>
    </row>
    <row r="110" spans="1:6" ht="49.5" customHeight="1" x14ac:dyDescent="0.35">
      <c r="A110" s="36"/>
      <c r="B110" s="37" t="s">
        <v>246</v>
      </c>
      <c r="C110" s="37" t="s">
        <v>247</v>
      </c>
      <c r="D110" s="45">
        <v>780</v>
      </c>
      <c r="E110" s="39">
        <f t="shared" si="8"/>
        <v>0</v>
      </c>
      <c r="F110" s="13"/>
    </row>
    <row r="111" spans="1:6" ht="49.5" customHeight="1" thickBot="1" x14ac:dyDescent="0.4">
      <c r="A111" s="40"/>
      <c r="B111" s="41" t="s">
        <v>205</v>
      </c>
      <c r="C111" s="41" t="s">
        <v>206</v>
      </c>
      <c r="D111" s="88">
        <v>780</v>
      </c>
      <c r="E111" s="42">
        <f t="shared" si="8"/>
        <v>0</v>
      </c>
      <c r="F111" s="13"/>
    </row>
    <row r="112" spans="1:6" ht="49.5" customHeight="1" thickBot="1" x14ac:dyDescent="0.4">
      <c r="A112" s="19"/>
      <c r="B112" s="11"/>
      <c r="C112" s="11"/>
      <c r="D112" s="21"/>
      <c r="E112" s="3"/>
      <c r="F112" s="13"/>
    </row>
    <row r="113" spans="1:6" ht="49.5" customHeight="1" x14ac:dyDescent="0.35">
      <c r="A113" s="74" t="s">
        <v>24</v>
      </c>
      <c r="B113" s="75" t="s">
        <v>37</v>
      </c>
      <c r="C113" s="75" t="s">
        <v>38</v>
      </c>
      <c r="D113" s="76"/>
      <c r="E113" s="114"/>
      <c r="F113" s="13"/>
    </row>
    <row r="114" spans="1:6" ht="49.5" customHeight="1" x14ac:dyDescent="0.35">
      <c r="A114" s="36"/>
      <c r="B114" s="37" t="s">
        <v>256</v>
      </c>
      <c r="C114" s="37" t="s">
        <v>184</v>
      </c>
      <c r="D114" s="91">
        <v>3740</v>
      </c>
      <c r="E114" s="89">
        <f t="shared" ref="E114:E132" si="9">D114*A114</f>
        <v>0</v>
      </c>
      <c r="F114" s="13"/>
    </row>
    <row r="115" spans="1:6" ht="49.5" customHeight="1" x14ac:dyDescent="0.35">
      <c r="A115" s="36"/>
      <c r="B115" s="37" t="s">
        <v>125</v>
      </c>
      <c r="C115" s="37" t="s">
        <v>90</v>
      </c>
      <c r="D115" s="38">
        <v>1940</v>
      </c>
      <c r="E115" s="89">
        <f t="shared" si="9"/>
        <v>0</v>
      </c>
      <c r="F115" s="13"/>
    </row>
    <row r="116" spans="1:6" ht="49.5" customHeight="1" x14ac:dyDescent="0.35">
      <c r="A116" s="36"/>
      <c r="B116" s="37" t="s">
        <v>187</v>
      </c>
      <c r="C116" s="37" t="s">
        <v>185</v>
      </c>
      <c r="D116" s="38">
        <v>2520</v>
      </c>
      <c r="E116" s="89">
        <f t="shared" si="9"/>
        <v>0</v>
      </c>
      <c r="F116" s="13"/>
    </row>
    <row r="117" spans="1:6" ht="49.5" customHeight="1" x14ac:dyDescent="0.35">
      <c r="A117" s="36"/>
      <c r="B117" s="37" t="s">
        <v>188</v>
      </c>
      <c r="C117" s="37" t="s">
        <v>186</v>
      </c>
      <c r="D117" s="38">
        <v>1950</v>
      </c>
      <c r="E117" s="89">
        <f t="shared" si="9"/>
        <v>0</v>
      </c>
      <c r="F117" s="13"/>
    </row>
    <row r="118" spans="1:6" ht="49.5" customHeight="1" x14ac:dyDescent="0.35">
      <c r="A118" s="36"/>
      <c r="B118" s="37" t="s">
        <v>207</v>
      </c>
      <c r="C118" s="37" t="s">
        <v>290</v>
      </c>
      <c r="D118" s="38">
        <v>2030</v>
      </c>
      <c r="E118" s="89">
        <f t="shared" si="9"/>
        <v>0</v>
      </c>
      <c r="F118" s="13"/>
    </row>
    <row r="119" spans="1:6" ht="49.5" customHeight="1" x14ac:dyDescent="0.35">
      <c r="A119" s="36"/>
      <c r="B119" s="37" t="s">
        <v>189</v>
      </c>
      <c r="C119" s="37" t="s">
        <v>278</v>
      </c>
      <c r="D119" s="38">
        <v>820</v>
      </c>
      <c r="E119" s="89">
        <f t="shared" si="9"/>
        <v>0</v>
      </c>
      <c r="F119" s="13"/>
    </row>
    <row r="120" spans="1:6" ht="49.5" customHeight="1" x14ac:dyDescent="0.35">
      <c r="A120" s="36"/>
      <c r="B120" s="37" t="s">
        <v>91</v>
      </c>
      <c r="C120" s="37" t="s">
        <v>92</v>
      </c>
      <c r="D120" s="38">
        <v>1940</v>
      </c>
      <c r="E120" s="89">
        <f t="shared" si="9"/>
        <v>0</v>
      </c>
      <c r="F120" s="13"/>
    </row>
    <row r="121" spans="1:6" ht="49.5" customHeight="1" x14ac:dyDescent="0.35">
      <c r="A121" s="36"/>
      <c r="B121" s="37" t="s">
        <v>257</v>
      </c>
      <c r="C121" s="37" t="s">
        <v>279</v>
      </c>
      <c r="D121" s="38">
        <v>1480</v>
      </c>
      <c r="E121" s="89">
        <f t="shared" si="9"/>
        <v>0</v>
      </c>
      <c r="F121" s="13"/>
    </row>
    <row r="122" spans="1:6" ht="49.5" customHeight="1" x14ac:dyDescent="0.35">
      <c r="A122" s="36"/>
      <c r="B122" s="37" t="s">
        <v>148</v>
      </c>
      <c r="C122" s="37" t="s">
        <v>149</v>
      </c>
      <c r="D122" s="38">
        <v>3330</v>
      </c>
      <c r="E122" s="89">
        <f t="shared" si="9"/>
        <v>0</v>
      </c>
      <c r="F122" s="13"/>
    </row>
    <row r="123" spans="1:6" ht="49.5" customHeight="1" x14ac:dyDescent="0.35">
      <c r="A123" s="36"/>
      <c r="B123" s="96" t="s">
        <v>152</v>
      </c>
      <c r="C123" s="37" t="s">
        <v>153</v>
      </c>
      <c r="D123" s="38">
        <v>1710</v>
      </c>
      <c r="E123" s="89">
        <f t="shared" si="9"/>
        <v>0</v>
      </c>
      <c r="F123" s="13"/>
    </row>
    <row r="124" spans="1:6" ht="49.5" customHeight="1" x14ac:dyDescent="0.35">
      <c r="A124" s="36"/>
      <c r="B124" s="37" t="s">
        <v>93</v>
      </c>
      <c r="C124" s="37" t="s">
        <v>280</v>
      </c>
      <c r="D124" s="38" t="s">
        <v>110</v>
      </c>
      <c r="E124" s="89"/>
      <c r="F124" s="13"/>
    </row>
    <row r="125" spans="1:6" ht="49.5" customHeight="1" x14ac:dyDescent="0.35">
      <c r="A125" s="36"/>
      <c r="B125" s="37" t="s">
        <v>39</v>
      </c>
      <c r="C125" s="37" t="s">
        <v>281</v>
      </c>
      <c r="D125" s="38">
        <v>780</v>
      </c>
      <c r="E125" s="89">
        <f t="shared" si="9"/>
        <v>0</v>
      </c>
      <c r="F125" s="13"/>
    </row>
    <row r="126" spans="1:6" ht="49.5" customHeight="1" x14ac:dyDescent="0.35">
      <c r="A126" s="36"/>
      <c r="B126" s="37" t="s">
        <v>40</v>
      </c>
      <c r="C126" s="37" t="s">
        <v>41</v>
      </c>
      <c r="D126" s="38">
        <v>1215</v>
      </c>
      <c r="E126" s="89">
        <f t="shared" si="9"/>
        <v>0</v>
      </c>
      <c r="F126" s="13"/>
    </row>
    <row r="127" spans="1:6" ht="49.5" customHeight="1" x14ac:dyDescent="0.35">
      <c r="A127" s="36"/>
      <c r="B127" s="37" t="s">
        <v>72</v>
      </c>
      <c r="C127" s="37" t="s">
        <v>42</v>
      </c>
      <c r="D127" s="38">
        <v>610</v>
      </c>
      <c r="E127" s="89">
        <f t="shared" si="9"/>
        <v>0</v>
      </c>
      <c r="F127" s="13"/>
    </row>
    <row r="128" spans="1:6" ht="49.5" customHeight="1" x14ac:dyDescent="0.35">
      <c r="A128" s="36"/>
      <c r="B128" s="37" t="s">
        <v>70</v>
      </c>
      <c r="C128" s="37" t="s">
        <v>71</v>
      </c>
      <c r="D128" s="38">
        <v>2340</v>
      </c>
      <c r="E128" s="89">
        <f t="shared" si="9"/>
        <v>0</v>
      </c>
      <c r="F128" s="13"/>
    </row>
    <row r="129" spans="1:6" ht="49.5" customHeight="1" x14ac:dyDescent="0.35">
      <c r="A129" s="36"/>
      <c r="B129" s="37" t="s">
        <v>139</v>
      </c>
      <c r="C129" s="37" t="s">
        <v>94</v>
      </c>
      <c r="D129" s="38">
        <v>2510</v>
      </c>
      <c r="E129" s="89">
        <f t="shared" si="9"/>
        <v>0</v>
      </c>
      <c r="F129" s="13"/>
    </row>
    <row r="130" spans="1:6" ht="49.5" customHeight="1" x14ac:dyDescent="0.35">
      <c r="A130" s="36"/>
      <c r="B130" s="37" t="s">
        <v>121</v>
      </c>
      <c r="C130" s="37" t="s">
        <v>282</v>
      </c>
      <c r="D130" s="38">
        <v>5180</v>
      </c>
      <c r="E130" s="89">
        <f t="shared" si="9"/>
        <v>0</v>
      </c>
      <c r="F130" s="13"/>
    </row>
    <row r="131" spans="1:6" ht="49.5" customHeight="1" x14ac:dyDescent="0.35">
      <c r="A131" s="36"/>
      <c r="B131" s="37" t="s">
        <v>73</v>
      </c>
      <c r="C131" s="37" t="s">
        <v>283</v>
      </c>
      <c r="D131" s="38">
        <v>2210</v>
      </c>
      <c r="E131" s="89">
        <f t="shared" si="9"/>
        <v>0</v>
      </c>
      <c r="F131" s="13"/>
    </row>
    <row r="132" spans="1:6" ht="49.5" customHeight="1" thickBot="1" x14ac:dyDescent="0.4">
      <c r="A132" s="40"/>
      <c r="B132" s="41" t="s">
        <v>190</v>
      </c>
      <c r="C132" s="41" t="s">
        <v>284</v>
      </c>
      <c r="D132" s="92">
        <v>10040</v>
      </c>
      <c r="E132" s="90">
        <f t="shared" si="9"/>
        <v>0</v>
      </c>
      <c r="F132" s="13"/>
    </row>
    <row r="133" spans="1:6" ht="49.5" customHeight="1" thickBot="1" x14ac:dyDescent="0.4">
      <c r="A133" s="19"/>
      <c r="B133" s="11"/>
      <c r="C133" s="11"/>
      <c r="D133" s="3"/>
      <c r="E133" s="3"/>
      <c r="F133" s="13"/>
    </row>
    <row r="134" spans="1:6" ht="49.5" customHeight="1" x14ac:dyDescent="0.35">
      <c r="A134" s="74" t="s">
        <v>24</v>
      </c>
      <c r="B134" s="75" t="s">
        <v>43</v>
      </c>
      <c r="C134" s="75" t="s">
        <v>44</v>
      </c>
      <c r="D134" s="76"/>
      <c r="E134" s="114"/>
      <c r="F134" s="13"/>
    </row>
    <row r="135" spans="1:6" ht="68.5" customHeight="1" x14ac:dyDescent="0.35">
      <c r="A135" s="36"/>
      <c r="B135" s="37" t="s">
        <v>156</v>
      </c>
      <c r="C135" s="37" t="s">
        <v>238</v>
      </c>
      <c r="D135" s="91">
        <v>9840</v>
      </c>
      <c r="E135" s="89">
        <f t="shared" ref="E135:E143" si="10">D135*A135</f>
        <v>0</v>
      </c>
      <c r="F135" s="13"/>
    </row>
    <row r="136" spans="1:6" ht="49.5" customHeight="1" x14ac:dyDescent="0.35">
      <c r="A136" s="36"/>
      <c r="B136" s="37" t="s">
        <v>224</v>
      </c>
      <c r="C136" s="37" t="s">
        <v>45</v>
      </c>
      <c r="D136" s="38">
        <v>100</v>
      </c>
      <c r="E136" s="89">
        <f t="shared" si="10"/>
        <v>0</v>
      </c>
      <c r="F136" s="13"/>
    </row>
    <row r="137" spans="1:6" ht="49.5" customHeight="1" x14ac:dyDescent="0.35">
      <c r="A137" s="36"/>
      <c r="B137" s="37" t="s">
        <v>124</v>
      </c>
      <c r="C137" s="37" t="s">
        <v>285</v>
      </c>
      <c r="D137" s="38">
        <v>1340</v>
      </c>
      <c r="E137" s="89">
        <f t="shared" si="10"/>
        <v>0</v>
      </c>
      <c r="F137" s="13"/>
    </row>
    <row r="138" spans="1:6" ht="49.5" customHeight="1" x14ac:dyDescent="0.35">
      <c r="A138" s="36"/>
      <c r="B138" s="37" t="s">
        <v>74</v>
      </c>
      <c r="C138" s="37" t="s">
        <v>95</v>
      </c>
      <c r="D138" s="38">
        <v>2010</v>
      </c>
      <c r="E138" s="89">
        <f t="shared" si="10"/>
        <v>0</v>
      </c>
      <c r="F138" s="13"/>
    </row>
    <row r="139" spans="1:6" ht="49.5" customHeight="1" x14ac:dyDescent="0.35">
      <c r="A139" s="36"/>
      <c r="B139" s="37" t="s">
        <v>251</v>
      </c>
      <c r="C139" s="37" t="s">
        <v>46</v>
      </c>
      <c r="D139" s="38">
        <v>380</v>
      </c>
      <c r="E139" s="89">
        <f t="shared" si="10"/>
        <v>0</v>
      </c>
      <c r="F139" s="13"/>
    </row>
    <row r="140" spans="1:6" ht="49.5" customHeight="1" x14ac:dyDescent="0.35">
      <c r="A140" s="36"/>
      <c r="B140" s="37" t="s">
        <v>234</v>
      </c>
      <c r="C140" s="37" t="s">
        <v>237</v>
      </c>
      <c r="D140" s="38">
        <v>990</v>
      </c>
      <c r="E140" s="89">
        <f t="shared" si="10"/>
        <v>0</v>
      </c>
      <c r="F140" s="13"/>
    </row>
    <row r="141" spans="1:6" ht="49.5" customHeight="1" x14ac:dyDescent="0.35">
      <c r="A141" s="36"/>
      <c r="B141" s="37" t="s">
        <v>120</v>
      </c>
      <c r="C141" s="37" t="s">
        <v>286</v>
      </c>
      <c r="D141" s="38">
        <v>2300</v>
      </c>
      <c r="E141" s="89">
        <f t="shared" si="10"/>
        <v>0</v>
      </c>
      <c r="F141" s="13"/>
    </row>
    <row r="142" spans="1:6" ht="49.5" customHeight="1" x14ac:dyDescent="0.35">
      <c r="A142" s="36"/>
      <c r="B142" s="37" t="s">
        <v>47</v>
      </c>
      <c r="C142" s="37" t="s">
        <v>48</v>
      </c>
      <c r="D142" s="38">
        <v>5330</v>
      </c>
      <c r="E142" s="89">
        <f t="shared" si="10"/>
        <v>0</v>
      </c>
      <c r="F142" s="13"/>
    </row>
    <row r="143" spans="1:6" ht="49.5" customHeight="1" thickBot="1" x14ac:dyDescent="0.4">
      <c r="A143" s="40"/>
      <c r="B143" s="41" t="s">
        <v>49</v>
      </c>
      <c r="C143" s="41" t="s">
        <v>287</v>
      </c>
      <c r="D143" s="92">
        <v>1340</v>
      </c>
      <c r="E143" s="90">
        <f t="shared" si="10"/>
        <v>0</v>
      </c>
      <c r="F143" s="13"/>
    </row>
    <row r="144" spans="1:6" ht="49.5" customHeight="1" thickBot="1" x14ac:dyDescent="0.4">
      <c r="A144" s="19"/>
      <c r="B144" s="11"/>
      <c r="C144" s="11"/>
      <c r="D144" s="3"/>
      <c r="E144" s="3"/>
      <c r="F144" s="13"/>
    </row>
    <row r="145" spans="1:6" ht="49.5" customHeight="1" x14ac:dyDescent="0.35">
      <c r="A145" s="74" t="s">
        <v>24</v>
      </c>
      <c r="B145" s="75" t="s">
        <v>50</v>
      </c>
      <c r="C145" s="75" t="s">
        <v>51</v>
      </c>
      <c r="D145" s="76"/>
      <c r="E145" s="114"/>
      <c r="F145" s="13"/>
    </row>
    <row r="146" spans="1:6" ht="49.5" customHeight="1" x14ac:dyDescent="0.5">
      <c r="A146" s="107"/>
      <c r="B146" s="48"/>
      <c r="C146" s="48"/>
      <c r="D146" s="49"/>
      <c r="E146" s="50"/>
      <c r="F146" s="13"/>
    </row>
    <row r="147" spans="1:6" ht="35.15" customHeight="1" x14ac:dyDescent="0.5">
      <c r="A147" s="107"/>
      <c r="B147" s="51" t="s">
        <v>52</v>
      </c>
      <c r="C147" s="51" t="s">
        <v>53</v>
      </c>
      <c r="D147" s="52"/>
      <c r="E147" s="39">
        <f>SUM(E12:E13,E44,E49,E52:E64,E67:E77,E80:E95,E98:E105,E109:E111,E114:E132,E135:E143)</f>
        <v>426700</v>
      </c>
      <c r="F147" s="13"/>
    </row>
    <row r="148" spans="1:6" ht="28" hidden="1" x14ac:dyDescent="0.5">
      <c r="A148" s="107"/>
      <c r="B148" s="53" t="s">
        <v>54</v>
      </c>
      <c r="C148" s="53" t="s">
        <v>54</v>
      </c>
      <c r="D148" s="54"/>
      <c r="E148" s="39">
        <f>-E147*D148</f>
        <v>0</v>
      </c>
      <c r="F148" s="13"/>
    </row>
    <row r="149" spans="1:6" ht="28" hidden="1" x14ac:dyDescent="0.5">
      <c r="A149" s="107"/>
      <c r="B149" s="53" t="s">
        <v>55</v>
      </c>
      <c r="C149" s="53" t="s">
        <v>55</v>
      </c>
      <c r="D149" s="54"/>
      <c r="E149" s="39">
        <f>-(E147+E148)*D149</f>
        <v>0</v>
      </c>
      <c r="F149" s="13"/>
    </row>
    <row r="150" spans="1:6" ht="28" hidden="1" x14ac:dyDescent="0.5">
      <c r="A150" s="107"/>
      <c r="B150" s="53" t="s">
        <v>56</v>
      </c>
      <c r="C150" s="53" t="s">
        <v>56</v>
      </c>
      <c r="D150" s="54"/>
      <c r="E150" s="39">
        <f>-(E147+E148+E149)*D150</f>
        <v>0</v>
      </c>
      <c r="F150" s="13"/>
    </row>
    <row r="151" spans="1:6" ht="28" hidden="1" x14ac:dyDescent="0.5">
      <c r="A151" s="107"/>
      <c r="B151" s="53" t="s">
        <v>57</v>
      </c>
      <c r="C151" s="53" t="s">
        <v>57</v>
      </c>
      <c r="D151" s="55"/>
      <c r="E151" s="56">
        <f>SUM(E148:E150)</f>
        <v>0</v>
      </c>
      <c r="F151" s="13"/>
    </row>
    <row r="152" spans="1:6" ht="49.5" customHeight="1" x14ac:dyDescent="0.5">
      <c r="A152" s="107"/>
      <c r="B152" s="53"/>
      <c r="C152" s="53"/>
      <c r="D152" s="55"/>
      <c r="E152" s="56"/>
      <c r="F152" s="13"/>
    </row>
    <row r="153" spans="1:6" ht="79" customHeight="1" x14ac:dyDescent="0.35">
      <c r="A153" s="36"/>
      <c r="B153" s="46" t="s">
        <v>191</v>
      </c>
      <c r="C153" s="46" t="s">
        <v>288</v>
      </c>
      <c r="D153" s="38">
        <v>11640</v>
      </c>
      <c r="E153" s="89">
        <f t="shared" ref="E153:E161" si="11">D153*A153</f>
        <v>0</v>
      </c>
      <c r="F153" s="13"/>
    </row>
    <row r="154" spans="1:6" ht="42.5" customHeight="1" x14ac:dyDescent="0.35">
      <c r="A154" s="36"/>
      <c r="B154" s="37" t="s">
        <v>193</v>
      </c>
      <c r="C154" s="37" t="s">
        <v>194</v>
      </c>
      <c r="D154" s="38">
        <v>2580</v>
      </c>
      <c r="E154" s="89">
        <f t="shared" si="11"/>
        <v>0</v>
      </c>
      <c r="F154" s="13"/>
    </row>
    <row r="155" spans="1:6" ht="49.5" customHeight="1" x14ac:dyDescent="0.35">
      <c r="A155" s="36"/>
      <c r="B155" s="37" t="s">
        <v>75</v>
      </c>
      <c r="C155" s="37" t="s">
        <v>76</v>
      </c>
      <c r="D155" s="38">
        <v>6830</v>
      </c>
      <c r="E155" s="89">
        <f t="shared" si="11"/>
        <v>0</v>
      </c>
      <c r="F155" s="13"/>
    </row>
    <row r="156" spans="1:6" ht="49.5" customHeight="1" x14ac:dyDescent="0.35">
      <c r="A156" s="36"/>
      <c r="B156" s="37" t="s">
        <v>208</v>
      </c>
      <c r="C156" s="37" t="s">
        <v>298</v>
      </c>
      <c r="D156" s="38">
        <v>1110</v>
      </c>
      <c r="E156" s="89">
        <f t="shared" si="11"/>
        <v>0</v>
      </c>
      <c r="F156" s="13"/>
    </row>
    <row r="157" spans="1:6" ht="49.5" customHeight="1" x14ac:dyDescent="0.35">
      <c r="A157" s="36"/>
      <c r="B157" s="37" t="s">
        <v>97</v>
      </c>
      <c r="C157" s="37" t="s">
        <v>291</v>
      </c>
      <c r="D157" s="38">
        <v>2470</v>
      </c>
      <c r="E157" s="89">
        <f t="shared" si="11"/>
        <v>0</v>
      </c>
      <c r="F157" s="13"/>
    </row>
    <row r="158" spans="1:6" ht="49.5" customHeight="1" x14ac:dyDescent="0.35">
      <c r="A158" s="36"/>
      <c r="B158" s="37" t="s">
        <v>98</v>
      </c>
      <c r="C158" s="37" t="s">
        <v>118</v>
      </c>
      <c r="D158" s="38">
        <v>340</v>
      </c>
      <c r="E158" s="89">
        <f t="shared" si="11"/>
        <v>0</v>
      </c>
      <c r="F158" s="13"/>
    </row>
    <row r="159" spans="1:6" ht="49.5" customHeight="1" x14ac:dyDescent="0.35">
      <c r="A159" s="36"/>
      <c r="B159" s="37" t="s">
        <v>119</v>
      </c>
      <c r="C159" s="37" t="s">
        <v>117</v>
      </c>
      <c r="D159" s="38">
        <v>430</v>
      </c>
      <c r="E159" s="89">
        <f t="shared" si="11"/>
        <v>0</v>
      </c>
      <c r="F159" s="13"/>
    </row>
    <row r="160" spans="1:6" ht="49.5" customHeight="1" x14ac:dyDescent="0.35">
      <c r="A160" s="36"/>
      <c r="B160" s="37" t="s">
        <v>58</v>
      </c>
      <c r="C160" s="37" t="s">
        <v>99</v>
      </c>
      <c r="D160" s="38">
        <v>340</v>
      </c>
      <c r="E160" s="89">
        <f t="shared" si="11"/>
        <v>0</v>
      </c>
      <c r="F160" s="13"/>
    </row>
    <row r="161" spans="1:6" ht="49.5" customHeight="1" x14ac:dyDescent="0.35">
      <c r="A161" s="36"/>
      <c r="B161" s="37" t="s">
        <v>113</v>
      </c>
      <c r="C161" s="37" t="s">
        <v>114</v>
      </c>
      <c r="D161" s="38">
        <v>340</v>
      </c>
      <c r="E161" s="89">
        <f t="shared" si="11"/>
        <v>0</v>
      </c>
      <c r="F161" s="13"/>
    </row>
    <row r="162" spans="1:6" ht="49.5" customHeight="1" x14ac:dyDescent="0.35">
      <c r="A162" s="36"/>
      <c r="B162" s="37" t="s">
        <v>115</v>
      </c>
      <c r="C162" s="37" t="s">
        <v>116</v>
      </c>
      <c r="D162" s="38">
        <v>340</v>
      </c>
      <c r="E162" s="89">
        <f>D162*A162</f>
        <v>0</v>
      </c>
      <c r="F162" s="13"/>
    </row>
    <row r="163" spans="1:6" ht="49.5" customHeight="1" x14ac:dyDescent="0.5">
      <c r="A163" s="107"/>
      <c r="B163" s="37" t="s">
        <v>254</v>
      </c>
      <c r="C163" s="57"/>
      <c r="D163" s="38"/>
      <c r="E163" s="59">
        <f>D163*A163</f>
        <v>0</v>
      </c>
      <c r="F163" s="13"/>
    </row>
    <row r="164" spans="1:6" ht="49.5" customHeight="1" x14ac:dyDescent="0.5">
      <c r="A164" s="107"/>
      <c r="B164" s="57"/>
      <c r="C164" s="57"/>
      <c r="D164" s="58"/>
      <c r="E164" s="59"/>
      <c r="F164" s="13"/>
    </row>
    <row r="165" spans="1:6" ht="49.5" customHeight="1" x14ac:dyDescent="0.5">
      <c r="A165" s="107"/>
      <c r="B165" s="60" t="s">
        <v>59</v>
      </c>
      <c r="C165" s="60" t="s">
        <v>60</v>
      </c>
      <c r="D165" s="58"/>
      <c r="E165" s="39">
        <f>E147+E151+SUM(E153:E163)</f>
        <v>426700</v>
      </c>
      <c r="F165" s="13"/>
    </row>
    <row r="166" spans="1:6" ht="49.5" customHeight="1" x14ac:dyDescent="0.55000000000000004">
      <c r="A166" s="108"/>
      <c r="B166" s="60" t="s">
        <v>61</v>
      </c>
      <c r="C166" s="60"/>
      <c r="D166" s="58"/>
      <c r="E166" s="59"/>
      <c r="F166" s="13"/>
    </row>
    <row r="167" spans="1:6" s="17" customFormat="1" ht="49.5" customHeight="1" thickBot="1" x14ac:dyDescent="0.55000000000000004">
      <c r="A167" s="109"/>
      <c r="B167" s="117" t="s">
        <v>176</v>
      </c>
      <c r="C167" s="116" t="s">
        <v>177</v>
      </c>
      <c r="D167" s="61"/>
      <c r="E167" s="62"/>
      <c r="F167" s="13"/>
    </row>
    <row r="168" spans="1:6" ht="49.5" customHeight="1" x14ac:dyDescent="0.5">
      <c r="A168" s="110"/>
      <c r="B168" s="5"/>
      <c r="C168" s="5"/>
      <c r="D168" s="16"/>
      <c r="E168" s="10"/>
    </row>
  </sheetData>
  <sheetProtection algorithmName="SHA-512" hashValue="CJmNpPe5LXFruZ4eXLDGT+hlTYwCUtrLKjBcILKsbwNtneH5NZnrUaR2ESHGTMp2wrAY9YQuoFzZl6olfDz/tg==" saltValue="sVvcfQO+ahloBv0MeIramA==" spinCount="100000" sheet="1" autoFilter="0"/>
  <protectedRanges>
    <protectedRange sqref="A44:A45 A50 A12:A23 A37:A42 A26:A27 A30:A35" name="Plage1"/>
    <protectedRange sqref="A138:A139 A43 A153:A164" name="Plage1_1_1_1"/>
    <protectedRange sqref="A119" name="Plage1_1_1_2"/>
    <protectedRange sqref="A83:A87" name="Plage1_1_1_3"/>
    <protectedRange sqref="A140" name="Plage1_1_1_4"/>
    <protectedRange sqref="A24" name="Plage1_4"/>
    <protectedRange sqref="A36" name="Plage1_1"/>
    <protectedRange sqref="A25" name="Plage1_1_1"/>
    <protectedRange sqref="A46:A48" name="Plage1_1_2"/>
  </protectedRanges>
  <autoFilter ref="A45:A145" xr:uid="{00000000-0009-0000-0000-000000000000}"/>
  <mergeCells count="37">
    <mergeCell ref="D43:E43"/>
    <mergeCell ref="D42:E42"/>
    <mergeCell ref="D34:E34"/>
    <mergeCell ref="D36:E36"/>
    <mergeCell ref="D37:E37"/>
    <mergeCell ref="D39:E39"/>
    <mergeCell ref="D40:E40"/>
    <mergeCell ref="D41:E41"/>
    <mergeCell ref="D38:E38"/>
    <mergeCell ref="D24:E24"/>
    <mergeCell ref="D26:E26"/>
    <mergeCell ref="D27:E27"/>
    <mergeCell ref="D30:E30"/>
    <mergeCell ref="D25:E25"/>
    <mergeCell ref="D28:E28"/>
    <mergeCell ref="D29:E29"/>
    <mergeCell ref="D2:E2"/>
    <mergeCell ref="D3:E3"/>
    <mergeCell ref="D4:E4"/>
    <mergeCell ref="D5:E5"/>
    <mergeCell ref="D6:E6"/>
    <mergeCell ref="D7:E7"/>
    <mergeCell ref="D31:E31"/>
    <mergeCell ref="D32:E32"/>
    <mergeCell ref="D33:E33"/>
    <mergeCell ref="D35:E35"/>
    <mergeCell ref="D16:E16"/>
    <mergeCell ref="D15:E15"/>
    <mergeCell ref="D17:E17"/>
    <mergeCell ref="D18:E18"/>
    <mergeCell ref="D8:E8"/>
    <mergeCell ref="D10:E10"/>
    <mergeCell ref="D19:E19"/>
    <mergeCell ref="D20:E20"/>
    <mergeCell ref="D21:E21"/>
    <mergeCell ref="D22:E22"/>
    <mergeCell ref="D23:E23"/>
  </mergeCells>
  <phoneticPr fontId="35" type="noConversion"/>
  <printOptions horizontalCentered="1"/>
  <pageMargins left="0.23622047244094491" right="0.23622047244094491" top="0.74803149606299213" bottom="0.74803149606299213" header="0.31496062992125984" footer="0.31496062992125984"/>
  <pageSetup paperSize="8" scale="26" fitToHeight="5" orientation="portrait" r:id="rId1"/>
  <headerFooter alignWithMargins="0">
    <oddFooter>&amp;C&amp;18Page &amp;P de &amp;N</oddFooter>
  </headerFooter>
  <rowBreaks count="2" manualBreakCount="2">
    <brk id="77" max="4" man="1"/>
    <brk id="143"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CS</vt:lpstr>
      <vt:lpstr>CS!Impression_des_titres</vt:lpstr>
      <vt:lpstr>CS!Zone_d_impression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Audrey RIFF</dc:creator>
  <cp:lastModifiedBy>Aurore LAMBERT</cp:lastModifiedBy>
  <cp:lastPrinted>2022-08-05T12:44:43Z</cp:lastPrinted>
  <dcterms:created xsi:type="dcterms:W3CDTF">2020-08-27T15:35:41Z</dcterms:created>
  <dcterms:modified xsi:type="dcterms:W3CDTF">2024-09-09T13:25:22Z</dcterms:modified>
</cp:coreProperties>
</file>